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JGCH\Manuscripts-MISC files\IJGCH-S185\"/>
    </mc:Choice>
  </mc:AlternateContent>
  <xr:revisionPtr revIDLastSave="0" documentId="13_ncr:1_{29F22A6F-A075-470D-83E2-FE68EC68B34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Figure 4(a)" sheetId="4" r:id="rId1"/>
    <sheet name="Figure 4(b)" sheetId="5" r:id="rId2"/>
    <sheet name="Figure 4(c)" sheetId="6" r:id="rId3"/>
    <sheet name="Figure 5(a)" sheetId="9" r:id="rId4"/>
    <sheet name="Figure 6" sheetId="7" r:id="rId5"/>
    <sheet name="Figure 7" sheetId="8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4" i="9" l="1"/>
  <c r="G83" i="9"/>
  <c r="G82" i="9"/>
  <c r="G81" i="9"/>
  <c r="G80" i="9"/>
  <c r="G75" i="9"/>
  <c r="E75" i="9"/>
  <c r="G74" i="9"/>
  <c r="G73" i="9"/>
  <c r="G72" i="9"/>
  <c r="G71" i="9"/>
  <c r="G70" i="9"/>
  <c r="G69" i="9"/>
  <c r="G68" i="9"/>
  <c r="G67" i="9"/>
  <c r="B67" i="9"/>
  <c r="F60" i="9"/>
  <c r="F59" i="9"/>
  <c r="F58" i="9"/>
  <c r="F57" i="9"/>
  <c r="F56" i="9"/>
  <c r="F49" i="9"/>
  <c r="F48" i="9"/>
  <c r="O46" i="9"/>
  <c r="F46" i="9"/>
  <c r="O45" i="9"/>
  <c r="O44" i="9"/>
  <c r="O43" i="9"/>
  <c r="F39" i="9"/>
  <c r="F38" i="9"/>
  <c r="F37" i="9"/>
  <c r="F36" i="9"/>
  <c r="F29" i="9"/>
  <c r="F28" i="9"/>
  <c r="F27" i="9"/>
  <c r="F19" i="9"/>
  <c r="F18" i="9"/>
  <c r="F17" i="9"/>
  <c r="G8" i="9"/>
  <c r="G7" i="9"/>
  <c r="G6" i="9"/>
  <c r="G5" i="9"/>
  <c r="E14" i="7" l="1"/>
  <c r="E13" i="7"/>
  <c r="E12" i="7"/>
  <c r="E11" i="7"/>
  <c r="E10" i="7"/>
  <c r="E8" i="7"/>
  <c r="E7" i="7"/>
  <c r="E6" i="7"/>
  <c r="E5" i="7"/>
  <c r="E4" i="7"/>
  <c r="G84" i="6" l="1"/>
  <c r="G83" i="6"/>
  <c r="G82" i="6"/>
  <c r="G81" i="6"/>
  <c r="G80" i="6"/>
  <c r="G75" i="6"/>
  <c r="E75" i="6"/>
  <c r="G74" i="6"/>
  <c r="G73" i="6"/>
  <c r="G72" i="6"/>
  <c r="G71" i="6"/>
  <c r="G70" i="6"/>
  <c r="G69" i="6"/>
  <c r="G68" i="6"/>
  <c r="G67" i="6"/>
  <c r="B67" i="6"/>
  <c r="F60" i="6"/>
  <c r="F59" i="6"/>
  <c r="F58" i="6"/>
  <c r="F57" i="6"/>
  <c r="F56" i="6"/>
  <c r="F49" i="6"/>
  <c r="F48" i="6"/>
  <c r="F46" i="6"/>
  <c r="F39" i="6"/>
  <c r="F38" i="6"/>
  <c r="F37" i="6"/>
  <c r="F36" i="6"/>
  <c r="F29" i="6"/>
  <c r="F28" i="6"/>
  <c r="F27" i="6"/>
  <c r="F19" i="6"/>
  <c r="F18" i="6"/>
  <c r="F17" i="6"/>
  <c r="O46" i="6"/>
  <c r="O45" i="6"/>
  <c r="G8" i="6"/>
  <c r="O44" i="6"/>
  <c r="G7" i="6"/>
  <c r="O43" i="6"/>
  <c r="G6" i="6"/>
  <c r="G5" i="6"/>
  <c r="M20" i="5"/>
  <c r="M19" i="5"/>
  <c r="M18" i="5"/>
  <c r="M17" i="5"/>
  <c r="M16" i="5"/>
  <c r="M15" i="5"/>
  <c r="H21" i="5"/>
  <c r="C10" i="5"/>
  <c r="H20" i="5"/>
  <c r="M27" i="5"/>
  <c r="C9" i="5"/>
  <c r="H19" i="5"/>
  <c r="M26" i="5"/>
  <c r="C8" i="5"/>
  <c r="H18" i="5"/>
  <c r="M25" i="5"/>
  <c r="C7" i="5"/>
  <c r="H17" i="5"/>
  <c r="M24" i="5"/>
  <c r="H16" i="5"/>
  <c r="M23" i="5"/>
  <c r="H15" i="5"/>
  <c r="M22" i="5"/>
  <c r="H14" i="5"/>
  <c r="M21" i="5"/>
  <c r="H13" i="5"/>
  <c r="M14" i="5"/>
  <c r="H12" i="5"/>
  <c r="M13" i="5"/>
  <c r="H11" i="5"/>
  <c r="M12" i="5"/>
  <c r="H10" i="5"/>
  <c r="M11" i="5"/>
  <c r="H9" i="5"/>
  <c r="M10" i="5"/>
  <c r="H8" i="5"/>
  <c r="M9" i="5"/>
  <c r="H7" i="5"/>
  <c r="M8" i="5"/>
  <c r="M7" i="5"/>
  <c r="N11" i="4"/>
  <c r="N10" i="4"/>
  <c r="N9" i="4"/>
  <c r="N8" i="4"/>
  <c r="N7" i="4"/>
  <c r="J10" i="4"/>
  <c r="J9" i="4"/>
  <c r="J8" i="4"/>
  <c r="J7" i="4"/>
  <c r="F13" i="4"/>
  <c r="F12" i="4"/>
  <c r="F11" i="4"/>
  <c r="F10" i="4"/>
  <c r="F9" i="4"/>
  <c r="F8" i="4"/>
  <c r="F7" i="4"/>
  <c r="C8" i="4"/>
  <c r="C9" i="4"/>
  <c r="C10" i="4"/>
  <c r="C11" i="4"/>
  <c r="C12" i="4"/>
  <c r="C13" i="4"/>
  <c r="C14" i="4"/>
  <c r="C15" i="4"/>
  <c r="C16" i="4"/>
  <c r="C7" i="4"/>
</calcChain>
</file>

<file path=xl/sharedStrings.xml><?xml version="1.0" encoding="utf-8"?>
<sst xmlns="http://schemas.openxmlformats.org/spreadsheetml/2006/main" count="617" uniqueCount="90">
  <si>
    <t>OPEN PADDOCK</t>
  </si>
  <si>
    <t>suction</t>
  </si>
  <si>
    <t>(kPa)</t>
  </si>
  <si>
    <t>kPa</t>
  </si>
  <si>
    <t>Suction</t>
  </si>
  <si>
    <t>Depth</t>
  </si>
  <si>
    <t>end of winter</t>
  </si>
  <si>
    <t>(m)</t>
  </si>
  <si>
    <t>(pF)</t>
  </si>
  <si>
    <t>Typical Suction Profiles for Adelaide</t>
  </si>
  <si>
    <t>end of summer</t>
  </si>
  <si>
    <t>IRRIGATED SITE</t>
  </si>
  <si>
    <t>UNDER A SEALED SURFACE</t>
  </si>
  <si>
    <t>PB BH5</t>
  </si>
  <si>
    <t>pF</t>
  </si>
  <si>
    <t>URS BH2</t>
  </si>
  <si>
    <t>DESIGN WETTED SUCTION PROFILE</t>
  </si>
  <si>
    <t>ROBERT ST WETTED SUCTION PROFILES</t>
  </si>
  <si>
    <t>POORLY DRAINED</t>
  </si>
  <si>
    <t>BAKEWELL UNDERPASS WETTED LOCATIONS</t>
  </si>
  <si>
    <t>PB BH11</t>
  </si>
  <si>
    <t>near Pile 25</t>
  </si>
  <si>
    <t>WELL DRAINED</t>
  </si>
  <si>
    <t>BH59</t>
  </si>
  <si>
    <t>Avg Depth</t>
  </si>
  <si>
    <t>SPT - N</t>
  </si>
  <si>
    <t>PP</t>
  </si>
  <si>
    <t>PP/2</t>
  </si>
  <si>
    <t>Soil Suction</t>
  </si>
  <si>
    <t>0.8-1.2</t>
  </si>
  <si>
    <t>&gt;600</t>
  </si>
  <si>
    <t>2.3-2.7</t>
  </si>
  <si>
    <t>5.3-5.7</t>
  </si>
  <si>
    <t>6.8-7.2</t>
  </si>
  <si>
    <t>&gt;420</t>
  </si>
  <si>
    <t>8.3-8.7</t>
  </si>
  <si>
    <t>8.7-9.1</t>
  </si>
  <si>
    <t>BH223</t>
  </si>
  <si>
    <t>USC</t>
  </si>
  <si>
    <t>sandy clay</t>
  </si>
  <si>
    <t>2.7-3.1</t>
  </si>
  <si>
    <t>sandy silty clay</t>
  </si>
  <si>
    <t>silty sandy clay</t>
  </si>
  <si>
    <t>BH241</t>
  </si>
  <si>
    <t>9/10/14-27/10/14</t>
  </si>
  <si>
    <t>BHR06</t>
  </si>
  <si>
    <t>3.8-4.2</t>
  </si>
  <si>
    <t>7.2-7.6</t>
  </si>
  <si>
    <t>BH215</t>
  </si>
  <si>
    <t>fill, sandy clay</t>
  </si>
  <si>
    <t>BH29</t>
  </si>
  <si>
    <t>silty clay</t>
  </si>
  <si>
    <t>9.8-10.2</t>
  </si>
  <si>
    <t>BHR01</t>
  </si>
  <si>
    <t>Depth Range</t>
  </si>
  <si>
    <t>1.6-1.75</t>
  </si>
  <si>
    <t>grading to sandy silty clay</t>
  </si>
  <si>
    <t>silty sand - silty sandy clay</t>
  </si>
  <si>
    <t>2.7-2.8</t>
  </si>
  <si>
    <t>4-4.15</t>
  </si>
  <si>
    <t>4.3-4.7</t>
  </si>
  <si>
    <t>5.65-5.8</t>
  </si>
  <si>
    <t>7.3-7.7</t>
  </si>
  <si>
    <t>7.7-7.8</t>
  </si>
  <si>
    <t>9.15-9.25</t>
  </si>
  <si>
    <t>grading to silty clay</t>
  </si>
  <si>
    <t>BH36</t>
  </si>
  <si>
    <t>THE DESIGN WETTED SUCTION PROFILE &amp; SUCTION PROFILES FROM WETTED SITES</t>
  </si>
  <si>
    <t>near Pile 35</t>
  </si>
  <si>
    <t>DESIGN "WETTED" SUC TION PROFILE</t>
  </si>
  <si>
    <t>SPT</t>
  </si>
  <si>
    <t>N</t>
  </si>
  <si>
    <t>Sqrt Suction</t>
  </si>
  <si>
    <t>BH17</t>
  </si>
  <si>
    <t>BH210</t>
  </si>
  <si>
    <t>BH211</t>
  </si>
  <si>
    <t>BH26</t>
  </si>
  <si>
    <t>sqrt</t>
  </si>
  <si>
    <t>BH229</t>
  </si>
  <si>
    <t>BH54</t>
  </si>
  <si>
    <t>Av Dpth</t>
  </si>
  <si>
    <t>pp/2</t>
  </si>
  <si>
    <t>amnd N</t>
  </si>
  <si>
    <t>BHR12</t>
  </si>
  <si>
    <t>BHRO1</t>
  </si>
  <si>
    <t>BHRO5</t>
  </si>
  <si>
    <t>BHRO6</t>
  </si>
  <si>
    <t>BHRO7</t>
  </si>
  <si>
    <t>BH41</t>
  </si>
  <si>
    <t>bH27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</si>
</sst>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  <charset val="161"/>
    </font>
    <font>
      <sz val="10"/>
      <name val="Arial"/>
      <family val="2"/>
      <charset val="161"/>
    </font>
    <font>
      <sz val="10"/>
      <color theme="1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indexed="8"/>
      <name val="Palatino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6">
    <xf numFmtId="0" fontId="0" fillId="0" borderId="0" xfId="0"/>
    <xf numFmtId="0" fontId="2" fillId="0" borderId="0" xfId="1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2" applyFont="1"/>
    <xf numFmtId="0" fontId="5" fillId="0" borderId="0" xfId="2" applyFont="1" applyAlignment="1">
      <alignment horizontal="center"/>
    </xf>
    <xf numFmtId="0" fontId="4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1" fontId="7" fillId="0" borderId="0" xfId="2" applyNumberFormat="1" applyFont="1" applyBorder="1" applyAlignment="1">
      <alignment horizontal="center" vertical="top" wrapText="1"/>
    </xf>
    <xf numFmtId="0" fontId="6" fillId="0" borderId="0" xfId="0" applyFont="1" applyAlignment="1"/>
    <xf numFmtId="0" fontId="1" fillId="0" borderId="0" xfId="1" applyFont="1"/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1" fontId="8" fillId="0" borderId="0" xfId="1" applyNumberFormat="1" applyFont="1" applyBorder="1" applyAlignment="1">
      <alignment horizontal="center" vertical="top" wrapText="1"/>
    </xf>
    <xf numFmtId="1" fontId="1" fillId="0" borderId="0" xfId="1" applyNumberFormat="1" applyFont="1" applyAlignment="1">
      <alignment horizontal="center"/>
    </xf>
    <xf numFmtId="0" fontId="8" fillId="0" borderId="0" xfId="1" applyFont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top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zoomScaleNormal="100" workbookViewId="0">
      <selection activeCell="C24" sqref="C24"/>
    </sheetView>
  </sheetViews>
  <sheetFormatPr defaultRowHeight="12.75"/>
  <cols>
    <col min="1" max="1" width="10.5703125" style="19" customWidth="1"/>
    <col min="2" max="2" width="8.85546875" style="21"/>
    <col min="3" max="3" width="9.5703125" style="19" bestFit="1" customWidth="1"/>
    <col min="4" max="4" width="8.85546875" style="19"/>
    <col min="5" max="5" width="11.85546875" style="19" customWidth="1"/>
    <col min="6" max="6" width="8.85546875" style="19"/>
    <col min="7" max="7" width="6.7109375" style="19" customWidth="1"/>
    <col min="8" max="10" width="8.85546875" style="19"/>
    <col min="11" max="11" width="5.28515625" style="19" customWidth="1"/>
    <col min="12" max="15" width="8.85546875" style="19"/>
    <col min="16" max="16" width="3.85546875" style="19" customWidth="1"/>
    <col min="17" max="38" width="8.85546875" style="19"/>
    <col min="39" max="39" width="6.42578125" style="19" customWidth="1"/>
    <col min="40" max="258" width="8.85546875" style="19"/>
    <col min="259" max="259" width="4.85546875" style="19" customWidth="1"/>
    <col min="260" max="260" width="8.85546875" style="19"/>
    <col min="261" max="261" width="11.85546875" style="19" customWidth="1"/>
    <col min="262" max="271" width="8.85546875" style="19"/>
    <col min="272" max="272" width="3.85546875" style="19" customWidth="1"/>
    <col min="273" max="294" width="8.85546875" style="19"/>
    <col min="295" max="295" width="6.42578125" style="19" customWidth="1"/>
    <col min="296" max="514" width="8.85546875" style="19"/>
    <col min="515" max="515" width="4.85546875" style="19" customWidth="1"/>
    <col min="516" max="516" width="8.85546875" style="19"/>
    <col min="517" max="517" width="11.85546875" style="19" customWidth="1"/>
    <col min="518" max="527" width="8.85546875" style="19"/>
    <col min="528" max="528" width="3.85546875" style="19" customWidth="1"/>
    <col min="529" max="550" width="8.85546875" style="19"/>
    <col min="551" max="551" width="6.42578125" style="19" customWidth="1"/>
    <col min="552" max="770" width="8.85546875" style="19"/>
    <col min="771" max="771" width="4.85546875" style="19" customWidth="1"/>
    <col min="772" max="772" width="8.85546875" style="19"/>
    <col min="773" max="773" width="11.85546875" style="19" customWidth="1"/>
    <col min="774" max="783" width="8.85546875" style="19"/>
    <col min="784" max="784" width="3.85546875" style="19" customWidth="1"/>
    <col min="785" max="806" width="8.85546875" style="19"/>
    <col min="807" max="807" width="6.42578125" style="19" customWidth="1"/>
    <col min="808" max="1026" width="8.85546875" style="19"/>
    <col min="1027" max="1027" width="4.85546875" style="19" customWidth="1"/>
    <col min="1028" max="1028" width="8.85546875" style="19"/>
    <col min="1029" max="1029" width="11.85546875" style="19" customWidth="1"/>
    <col min="1030" max="1039" width="8.85546875" style="19"/>
    <col min="1040" max="1040" width="3.85546875" style="19" customWidth="1"/>
    <col min="1041" max="1062" width="8.85546875" style="19"/>
    <col min="1063" max="1063" width="6.42578125" style="19" customWidth="1"/>
    <col min="1064" max="1282" width="8.85546875" style="19"/>
    <col min="1283" max="1283" width="4.85546875" style="19" customWidth="1"/>
    <col min="1284" max="1284" width="8.85546875" style="19"/>
    <col min="1285" max="1285" width="11.85546875" style="19" customWidth="1"/>
    <col min="1286" max="1295" width="8.85546875" style="19"/>
    <col min="1296" max="1296" width="3.85546875" style="19" customWidth="1"/>
    <col min="1297" max="1318" width="8.85546875" style="19"/>
    <col min="1319" max="1319" width="6.42578125" style="19" customWidth="1"/>
    <col min="1320" max="1538" width="8.85546875" style="19"/>
    <col min="1539" max="1539" width="4.85546875" style="19" customWidth="1"/>
    <col min="1540" max="1540" width="8.85546875" style="19"/>
    <col min="1541" max="1541" width="11.85546875" style="19" customWidth="1"/>
    <col min="1542" max="1551" width="8.85546875" style="19"/>
    <col min="1552" max="1552" width="3.85546875" style="19" customWidth="1"/>
    <col min="1553" max="1574" width="8.85546875" style="19"/>
    <col min="1575" max="1575" width="6.42578125" style="19" customWidth="1"/>
    <col min="1576" max="1794" width="8.85546875" style="19"/>
    <col min="1795" max="1795" width="4.85546875" style="19" customWidth="1"/>
    <col min="1796" max="1796" width="8.85546875" style="19"/>
    <col min="1797" max="1797" width="11.85546875" style="19" customWidth="1"/>
    <col min="1798" max="1807" width="8.85546875" style="19"/>
    <col min="1808" max="1808" width="3.85546875" style="19" customWidth="1"/>
    <col min="1809" max="1830" width="8.85546875" style="19"/>
    <col min="1831" max="1831" width="6.42578125" style="19" customWidth="1"/>
    <col min="1832" max="2050" width="8.85546875" style="19"/>
    <col min="2051" max="2051" width="4.85546875" style="19" customWidth="1"/>
    <col min="2052" max="2052" width="8.85546875" style="19"/>
    <col min="2053" max="2053" width="11.85546875" style="19" customWidth="1"/>
    <col min="2054" max="2063" width="8.85546875" style="19"/>
    <col min="2064" max="2064" width="3.85546875" style="19" customWidth="1"/>
    <col min="2065" max="2086" width="8.85546875" style="19"/>
    <col min="2087" max="2087" width="6.42578125" style="19" customWidth="1"/>
    <col min="2088" max="2306" width="8.85546875" style="19"/>
    <col min="2307" max="2307" width="4.85546875" style="19" customWidth="1"/>
    <col min="2308" max="2308" width="8.85546875" style="19"/>
    <col min="2309" max="2309" width="11.85546875" style="19" customWidth="1"/>
    <col min="2310" max="2319" width="8.85546875" style="19"/>
    <col min="2320" max="2320" width="3.85546875" style="19" customWidth="1"/>
    <col min="2321" max="2342" width="8.85546875" style="19"/>
    <col min="2343" max="2343" width="6.42578125" style="19" customWidth="1"/>
    <col min="2344" max="2562" width="8.85546875" style="19"/>
    <col min="2563" max="2563" width="4.85546875" style="19" customWidth="1"/>
    <col min="2564" max="2564" width="8.85546875" style="19"/>
    <col min="2565" max="2565" width="11.85546875" style="19" customWidth="1"/>
    <col min="2566" max="2575" width="8.85546875" style="19"/>
    <col min="2576" max="2576" width="3.85546875" style="19" customWidth="1"/>
    <col min="2577" max="2598" width="8.85546875" style="19"/>
    <col min="2599" max="2599" width="6.42578125" style="19" customWidth="1"/>
    <col min="2600" max="2818" width="8.85546875" style="19"/>
    <col min="2819" max="2819" width="4.85546875" style="19" customWidth="1"/>
    <col min="2820" max="2820" width="8.85546875" style="19"/>
    <col min="2821" max="2821" width="11.85546875" style="19" customWidth="1"/>
    <col min="2822" max="2831" width="8.85546875" style="19"/>
    <col min="2832" max="2832" width="3.85546875" style="19" customWidth="1"/>
    <col min="2833" max="2854" width="8.85546875" style="19"/>
    <col min="2855" max="2855" width="6.42578125" style="19" customWidth="1"/>
    <col min="2856" max="3074" width="8.85546875" style="19"/>
    <col min="3075" max="3075" width="4.85546875" style="19" customWidth="1"/>
    <col min="3076" max="3076" width="8.85546875" style="19"/>
    <col min="3077" max="3077" width="11.85546875" style="19" customWidth="1"/>
    <col min="3078" max="3087" width="8.85546875" style="19"/>
    <col min="3088" max="3088" width="3.85546875" style="19" customWidth="1"/>
    <col min="3089" max="3110" width="8.85546875" style="19"/>
    <col min="3111" max="3111" width="6.42578125" style="19" customWidth="1"/>
    <col min="3112" max="3330" width="8.85546875" style="19"/>
    <col min="3331" max="3331" width="4.85546875" style="19" customWidth="1"/>
    <col min="3332" max="3332" width="8.85546875" style="19"/>
    <col min="3333" max="3333" width="11.85546875" style="19" customWidth="1"/>
    <col min="3334" max="3343" width="8.85546875" style="19"/>
    <col min="3344" max="3344" width="3.85546875" style="19" customWidth="1"/>
    <col min="3345" max="3366" width="8.85546875" style="19"/>
    <col min="3367" max="3367" width="6.42578125" style="19" customWidth="1"/>
    <col min="3368" max="3586" width="8.85546875" style="19"/>
    <col min="3587" max="3587" width="4.85546875" style="19" customWidth="1"/>
    <col min="3588" max="3588" width="8.85546875" style="19"/>
    <col min="3589" max="3589" width="11.85546875" style="19" customWidth="1"/>
    <col min="3590" max="3599" width="8.85546875" style="19"/>
    <col min="3600" max="3600" width="3.85546875" style="19" customWidth="1"/>
    <col min="3601" max="3622" width="8.85546875" style="19"/>
    <col min="3623" max="3623" width="6.42578125" style="19" customWidth="1"/>
    <col min="3624" max="3842" width="8.85546875" style="19"/>
    <col min="3843" max="3843" width="4.85546875" style="19" customWidth="1"/>
    <col min="3844" max="3844" width="8.85546875" style="19"/>
    <col min="3845" max="3845" width="11.85546875" style="19" customWidth="1"/>
    <col min="3846" max="3855" width="8.85546875" style="19"/>
    <col min="3856" max="3856" width="3.85546875" style="19" customWidth="1"/>
    <col min="3857" max="3878" width="8.85546875" style="19"/>
    <col min="3879" max="3879" width="6.42578125" style="19" customWidth="1"/>
    <col min="3880" max="4098" width="8.85546875" style="19"/>
    <col min="4099" max="4099" width="4.85546875" style="19" customWidth="1"/>
    <col min="4100" max="4100" width="8.85546875" style="19"/>
    <col min="4101" max="4101" width="11.85546875" style="19" customWidth="1"/>
    <col min="4102" max="4111" width="8.85546875" style="19"/>
    <col min="4112" max="4112" width="3.85546875" style="19" customWidth="1"/>
    <col min="4113" max="4134" width="8.85546875" style="19"/>
    <col min="4135" max="4135" width="6.42578125" style="19" customWidth="1"/>
    <col min="4136" max="4354" width="8.85546875" style="19"/>
    <col min="4355" max="4355" width="4.85546875" style="19" customWidth="1"/>
    <col min="4356" max="4356" width="8.85546875" style="19"/>
    <col min="4357" max="4357" width="11.85546875" style="19" customWidth="1"/>
    <col min="4358" max="4367" width="8.85546875" style="19"/>
    <col min="4368" max="4368" width="3.85546875" style="19" customWidth="1"/>
    <col min="4369" max="4390" width="8.85546875" style="19"/>
    <col min="4391" max="4391" width="6.42578125" style="19" customWidth="1"/>
    <col min="4392" max="4610" width="8.85546875" style="19"/>
    <col min="4611" max="4611" width="4.85546875" style="19" customWidth="1"/>
    <col min="4612" max="4612" width="8.85546875" style="19"/>
    <col min="4613" max="4613" width="11.85546875" style="19" customWidth="1"/>
    <col min="4614" max="4623" width="8.85546875" style="19"/>
    <col min="4624" max="4624" width="3.85546875" style="19" customWidth="1"/>
    <col min="4625" max="4646" width="8.85546875" style="19"/>
    <col min="4647" max="4647" width="6.42578125" style="19" customWidth="1"/>
    <col min="4648" max="4866" width="8.85546875" style="19"/>
    <col min="4867" max="4867" width="4.85546875" style="19" customWidth="1"/>
    <col min="4868" max="4868" width="8.85546875" style="19"/>
    <col min="4869" max="4869" width="11.85546875" style="19" customWidth="1"/>
    <col min="4870" max="4879" width="8.85546875" style="19"/>
    <col min="4880" max="4880" width="3.85546875" style="19" customWidth="1"/>
    <col min="4881" max="4902" width="8.85546875" style="19"/>
    <col min="4903" max="4903" width="6.42578125" style="19" customWidth="1"/>
    <col min="4904" max="5122" width="8.85546875" style="19"/>
    <col min="5123" max="5123" width="4.85546875" style="19" customWidth="1"/>
    <col min="5124" max="5124" width="8.85546875" style="19"/>
    <col min="5125" max="5125" width="11.85546875" style="19" customWidth="1"/>
    <col min="5126" max="5135" width="8.85546875" style="19"/>
    <col min="5136" max="5136" width="3.85546875" style="19" customWidth="1"/>
    <col min="5137" max="5158" width="8.85546875" style="19"/>
    <col min="5159" max="5159" width="6.42578125" style="19" customWidth="1"/>
    <col min="5160" max="5378" width="8.85546875" style="19"/>
    <col min="5379" max="5379" width="4.85546875" style="19" customWidth="1"/>
    <col min="5380" max="5380" width="8.85546875" style="19"/>
    <col min="5381" max="5381" width="11.85546875" style="19" customWidth="1"/>
    <col min="5382" max="5391" width="8.85546875" style="19"/>
    <col min="5392" max="5392" width="3.85546875" style="19" customWidth="1"/>
    <col min="5393" max="5414" width="8.85546875" style="19"/>
    <col min="5415" max="5415" width="6.42578125" style="19" customWidth="1"/>
    <col min="5416" max="5634" width="8.85546875" style="19"/>
    <col min="5635" max="5635" width="4.85546875" style="19" customWidth="1"/>
    <col min="5636" max="5636" width="8.85546875" style="19"/>
    <col min="5637" max="5637" width="11.85546875" style="19" customWidth="1"/>
    <col min="5638" max="5647" width="8.85546875" style="19"/>
    <col min="5648" max="5648" width="3.85546875" style="19" customWidth="1"/>
    <col min="5649" max="5670" width="8.85546875" style="19"/>
    <col min="5671" max="5671" width="6.42578125" style="19" customWidth="1"/>
    <col min="5672" max="5890" width="8.85546875" style="19"/>
    <col min="5891" max="5891" width="4.85546875" style="19" customWidth="1"/>
    <col min="5892" max="5892" width="8.85546875" style="19"/>
    <col min="5893" max="5893" width="11.85546875" style="19" customWidth="1"/>
    <col min="5894" max="5903" width="8.85546875" style="19"/>
    <col min="5904" max="5904" width="3.85546875" style="19" customWidth="1"/>
    <col min="5905" max="5926" width="8.85546875" style="19"/>
    <col min="5927" max="5927" width="6.42578125" style="19" customWidth="1"/>
    <col min="5928" max="6146" width="8.85546875" style="19"/>
    <col min="6147" max="6147" width="4.85546875" style="19" customWidth="1"/>
    <col min="6148" max="6148" width="8.85546875" style="19"/>
    <col min="6149" max="6149" width="11.85546875" style="19" customWidth="1"/>
    <col min="6150" max="6159" width="8.85546875" style="19"/>
    <col min="6160" max="6160" width="3.85546875" style="19" customWidth="1"/>
    <col min="6161" max="6182" width="8.85546875" style="19"/>
    <col min="6183" max="6183" width="6.42578125" style="19" customWidth="1"/>
    <col min="6184" max="6402" width="8.85546875" style="19"/>
    <col min="6403" max="6403" width="4.85546875" style="19" customWidth="1"/>
    <col min="6404" max="6404" width="8.85546875" style="19"/>
    <col min="6405" max="6405" width="11.85546875" style="19" customWidth="1"/>
    <col min="6406" max="6415" width="8.85546875" style="19"/>
    <col min="6416" max="6416" width="3.85546875" style="19" customWidth="1"/>
    <col min="6417" max="6438" width="8.85546875" style="19"/>
    <col min="6439" max="6439" width="6.42578125" style="19" customWidth="1"/>
    <col min="6440" max="6658" width="8.85546875" style="19"/>
    <col min="6659" max="6659" width="4.85546875" style="19" customWidth="1"/>
    <col min="6660" max="6660" width="8.85546875" style="19"/>
    <col min="6661" max="6661" width="11.85546875" style="19" customWidth="1"/>
    <col min="6662" max="6671" width="8.85546875" style="19"/>
    <col min="6672" max="6672" width="3.85546875" style="19" customWidth="1"/>
    <col min="6673" max="6694" width="8.85546875" style="19"/>
    <col min="6695" max="6695" width="6.42578125" style="19" customWidth="1"/>
    <col min="6696" max="6914" width="8.85546875" style="19"/>
    <col min="6915" max="6915" width="4.85546875" style="19" customWidth="1"/>
    <col min="6916" max="6916" width="8.85546875" style="19"/>
    <col min="6917" max="6917" width="11.85546875" style="19" customWidth="1"/>
    <col min="6918" max="6927" width="8.85546875" style="19"/>
    <col min="6928" max="6928" width="3.85546875" style="19" customWidth="1"/>
    <col min="6929" max="6950" width="8.85546875" style="19"/>
    <col min="6951" max="6951" width="6.42578125" style="19" customWidth="1"/>
    <col min="6952" max="7170" width="8.85546875" style="19"/>
    <col min="7171" max="7171" width="4.85546875" style="19" customWidth="1"/>
    <col min="7172" max="7172" width="8.85546875" style="19"/>
    <col min="7173" max="7173" width="11.85546875" style="19" customWidth="1"/>
    <col min="7174" max="7183" width="8.85546875" style="19"/>
    <col min="7184" max="7184" width="3.85546875" style="19" customWidth="1"/>
    <col min="7185" max="7206" width="8.85546875" style="19"/>
    <col min="7207" max="7207" width="6.42578125" style="19" customWidth="1"/>
    <col min="7208" max="7426" width="8.85546875" style="19"/>
    <col min="7427" max="7427" width="4.85546875" style="19" customWidth="1"/>
    <col min="7428" max="7428" width="8.85546875" style="19"/>
    <col min="7429" max="7429" width="11.85546875" style="19" customWidth="1"/>
    <col min="7430" max="7439" width="8.85546875" style="19"/>
    <col min="7440" max="7440" width="3.85546875" style="19" customWidth="1"/>
    <col min="7441" max="7462" width="8.85546875" style="19"/>
    <col min="7463" max="7463" width="6.42578125" style="19" customWidth="1"/>
    <col min="7464" max="7682" width="8.85546875" style="19"/>
    <col min="7683" max="7683" width="4.85546875" style="19" customWidth="1"/>
    <col min="7684" max="7684" width="8.85546875" style="19"/>
    <col min="7685" max="7685" width="11.85546875" style="19" customWidth="1"/>
    <col min="7686" max="7695" width="8.85546875" style="19"/>
    <col min="7696" max="7696" width="3.85546875" style="19" customWidth="1"/>
    <col min="7697" max="7718" width="8.85546875" style="19"/>
    <col min="7719" max="7719" width="6.42578125" style="19" customWidth="1"/>
    <col min="7720" max="7938" width="8.85546875" style="19"/>
    <col min="7939" max="7939" width="4.85546875" style="19" customWidth="1"/>
    <col min="7940" max="7940" width="8.85546875" style="19"/>
    <col min="7941" max="7941" width="11.85546875" style="19" customWidth="1"/>
    <col min="7942" max="7951" width="8.85546875" style="19"/>
    <col min="7952" max="7952" width="3.85546875" style="19" customWidth="1"/>
    <col min="7953" max="7974" width="8.85546875" style="19"/>
    <col min="7975" max="7975" width="6.42578125" style="19" customWidth="1"/>
    <col min="7976" max="8194" width="8.85546875" style="19"/>
    <col min="8195" max="8195" width="4.85546875" style="19" customWidth="1"/>
    <col min="8196" max="8196" width="8.85546875" style="19"/>
    <col min="8197" max="8197" width="11.85546875" style="19" customWidth="1"/>
    <col min="8198" max="8207" width="8.85546875" style="19"/>
    <col min="8208" max="8208" width="3.85546875" style="19" customWidth="1"/>
    <col min="8209" max="8230" width="8.85546875" style="19"/>
    <col min="8231" max="8231" width="6.42578125" style="19" customWidth="1"/>
    <col min="8232" max="8450" width="8.85546875" style="19"/>
    <col min="8451" max="8451" width="4.85546875" style="19" customWidth="1"/>
    <col min="8452" max="8452" width="8.85546875" style="19"/>
    <col min="8453" max="8453" width="11.85546875" style="19" customWidth="1"/>
    <col min="8454" max="8463" width="8.85546875" style="19"/>
    <col min="8464" max="8464" width="3.85546875" style="19" customWidth="1"/>
    <col min="8465" max="8486" width="8.85546875" style="19"/>
    <col min="8487" max="8487" width="6.42578125" style="19" customWidth="1"/>
    <col min="8488" max="8706" width="8.85546875" style="19"/>
    <col min="8707" max="8707" width="4.85546875" style="19" customWidth="1"/>
    <col min="8708" max="8708" width="8.85546875" style="19"/>
    <col min="8709" max="8709" width="11.85546875" style="19" customWidth="1"/>
    <col min="8710" max="8719" width="8.85546875" style="19"/>
    <col min="8720" max="8720" width="3.85546875" style="19" customWidth="1"/>
    <col min="8721" max="8742" width="8.85546875" style="19"/>
    <col min="8743" max="8743" width="6.42578125" style="19" customWidth="1"/>
    <col min="8744" max="8962" width="8.85546875" style="19"/>
    <col min="8963" max="8963" width="4.85546875" style="19" customWidth="1"/>
    <col min="8964" max="8964" width="8.85546875" style="19"/>
    <col min="8965" max="8965" width="11.85546875" style="19" customWidth="1"/>
    <col min="8966" max="8975" width="8.85546875" style="19"/>
    <col min="8976" max="8976" width="3.85546875" style="19" customWidth="1"/>
    <col min="8977" max="8998" width="8.85546875" style="19"/>
    <col min="8999" max="8999" width="6.42578125" style="19" customWidth="1"/>
    <col min="9000" max="9218" width="8.85546875" style="19"/>
    <col min="9219" max="9219" width="4.85546875" style="19" customWidth="1"/>
    <col min="9220" max="9220" width="8.85546875" style="19"/>
    <col min="9221" max="9221" width="11.85546875" style="19" customWidth="1"/>
    <col min="9222" max="9231" width="8.85546875" style="19"/>
    <col min="9232" max="9232" width="3.85546875" style="19" customWidth="1"/>
    <col min="9233" max="9254" width="8.85546875" style="19"/>
    <col min="9255" max="9255" width="6.42578125" style="19" customWidth="1"/>
    <col min="9256" max="9474" width="8.85546875" style="19"/>
    <col min="9475" max="9475" width="4.85546875" style="19" customWidth="1"/>
    <col min="9476" max="9476" width="8.85546875" style="19"/>
    <col min="9477" max="9477" width="11.85546875" style="19" customWidth="1"/>
    <col min="9478" max="9487" width="8.85546875" style="19"/>
    <col min="9488" max="9488" width="3.85546875" style="19" customWidth="1"/>
    <col min="9489" max="9510" width="8.85546875" style="19"/>
    <col min="9511" max="9511" width="6.42578125" style="19" customWidth="1"/>
    <col min="9512" max="9730" width="8.85546875" style="19"/>
    <col min="9731" max="9731" width="4.85546875" style="19" customWidth="1"/>
    <col min="9732" max="9732" width="8.85546875" style="19"/>
    <col min="9733" max="9733" width="11.85546875" style="19" customWidth="1"/>
    <col min="9734" max="9743" width="8.85546875" style="19"/>
    <col min="9744" max="9744" width="3.85546875" style="19" customWidth="1"/>
    <col min="9745" max="9766" width="8.85546875" style="19"/>
    <col min="9767" max="9767" width="6.42578125" style="19" customWidth="1"/>
    <col min="9768" max="9986" width="8.85546875" style="19"/>
    <col min="9987" max="9987" width="4.85546875" style="19" customWidth="1"/>
    <col min="9988" max="9988" width="8.85546875" style="19"/>
    <col min="9989" max="9989" width="11.85546875" style="19" customWidth="1"/>
    <col min="9990" max="9999" width="8.85546875" style="19"/>
    <col min="10000" max="10000" width="3.85546875" style="19" customWidth="1"/>
    <col min="10001" max="10022" width="8.85546875" style="19"/>
    <col min="10023" max="10023" width="6.42578125" style="19" customWidth="1"/>
    <col min="10024" max="10242" width="8.85546875" style="19"/>
    <col min="10243" max="10243" width="4.85546875" style="19" customWidth="1"/>
    <col min="10244" max="10244" width="8.85546875" style="19"/>
    <col min="10245" max="10245" width="11.85546875" style="19" customWidth="1"/>
    <col min="10246" max="10255" width="8.85546875" style="19"/>
    <col min="10256" max="10256" width="3.85546875" style="19" customWidth="1"/>
    <col min="10257" max="10278" width="8.85546875" style="19"/>
    <col min="10279" max="10279" width="6.42578125" style="19" customWidth="1"/>
    <col min="10280" max="10498" width="8.85546875" style="19"/>
    <col min="10499" max="10499" width="4.85546875" style="19" customWidth="1"/>
    <col min="10500" max="10500" width="8.85546875" style="19"/>
    <col min="10501" max="10501" width="11.85546875" style="19" customWidth="1"/>
    <col min="10502" max="10511" width="8.85546875" style="19"/>
    <col min="10512" max="10512" width="3.85546875" style="19" customWidth="1"/>
    <col min="10513" max="10534" width="8.85546875" style="19"/>
    <col min="10535" max="10535" width="6.42578125" style="19" customWidth="1"/>
    <col min="10536" max="10754" width="8.85546875" style="19"/>
    <col min="10755" max="10755" width="4.85546875" style="19" customWidth="1"/>
    <col min="10756" max="10756" width="8.85546875" style="19"/>
    <col min="10757" max="10757" width="11.85546875" style="19" customWidth="1"/>
    <col min="10758" max="10767" width="8.85546875" style="19"/>
    <col min="10768" max="10768" width="3.85546875" style="19" customWidth="1"/>
    <col min="10769" max="10790" width="8.85546875" style="19"/>
    <col min="10791" max="10791" width="6.42578125" style="19" customWidth="1"/>
    <col min="10792" max="11010" width="8.85546875" style="19"/>
    <col min="11011" max="11011" width="4.85546875" style="19" customWidth="1"/>
    <col min="11012" max="11012" width="8.85546875" style="19"/>
    <col min="11013" max="11013" width="11.85546875" style="19" customWidth="1"/>
    <col min="11014" max="11023" width="8.85546875" style="19"/>
    <col min="11024" max="11024" width="3.85546875" style="19" customWidth="1"/>
    <col min="11025" max="11046" width="8.85546875" style="19"/>
    <col min="11047" max="11047" width="6.42578125" style="19" customWidth="1"/>
    <col min="11048" max="11266" width="8.85546875" style="19"/>
    <col min="11267" max="11267" width="4.85546875" style="19" customWidth="1"/>
    <col min="11268" max="11268" width="8.85546875" style="19"/>
    <col min="11269" max="11269" width="11.85546875" style="19" customWidth="1"/>
    <col min="11270" max="11279" width="8.85546875" style="19"/>
    <col min="11280" max="11280" width="3.85546875" style="19" customWidth="1"/>
    <col min="11281" max="11302" width="8.85546875" style="19"/>
    <col min="11303" max="11303" width="6.42578125" style="19" customWidth="1"/>
    <col min="11304" max="11522" width="8.85546875" style="19"/>
    <col min="11523" max="11523" width="4.85546875" style="19" customWidth="1"/>
    <col min="11524" max="11524" width="8.85546875" style="19"/>
    <col min="11525" max="11525" width="11.85546875" style="19" customWidth="1"/>
    <col min="11526" max="11535" width="8.85546875" style="19"/>
    <col min="11536" max="11536" width="3.85546875" style="19" customWidth="1"/>
    <col min="11537" max="11558" width="8.85546875" style="19"/>
    <col min="11559" max="11559" width="6.42578125" style="19" customWidth="1"/>
    <col min="11560" max="11778" width="8.85546875" style="19"/>
    <col min="11779" max="11779" width="4.85546875" style="19" customWidth="1"/>
    <col min="11780" max="11780" width="8.85546875" style="19"/>
    <col min="11781" max="11781" width="11.85546875" style="19" customWidth="1"/>
    <col min="11782" max="11791" width="8.85546875" style="19"/>
    <col min="11792" max="11792" width="3.85546875" style="19" customWidth="1"/>
    <col min="11793" max="11814" width="8.85546875" style="19"/>
    <col min="11815" max="11815" width="6.42578125" style="19" customWidth="1"/>
    <col min="11816" max="12034" width="8.85546875" style="19"/>
    <col min="12035" max="12035" width="4.85546875" style="19" customWidth="1"/>
    <col min="12036" max="12036" width="8.85546875" style="19"/>
    <col min="12037" max="12037" width="11.85546875" style="19" customWidth="1"/>
    <col min="12038" max="12047" width="8.85546875" style="19"/>
    <col min="12048" max="12048" width="3.85546875" style="19" customWidth="1"/>
    <col min="12049" max="12070" width="8.85546875" style="19"/>
    <col min="12071" max="12071" width="6.42578125" style="19" customWidth="1"/>
    <col min="12072" max="12290" width="8.85546875" style="19"/>
    <col min="12291" max="12291" width="4.85546875" style="19" customWidth="1"/>
    <col min="12292" max="12292" width="8.85546875" style="19"/>
    <col min="12293" max="12293" width="11.85546875" style="19" customWidth="1"/>
    <col min="12294" max="12303" width="8.85546875" style="19"/>
    <col min="12304" max="12304" width="3.85546875" style="19" customWidth="1"/>
    <col min="12305" max="12326" width="8.85546875" style="19"/>
    <col min="12327" max="12327" width="6.42578125" style="19" customWidth="1"/>
    <col min="12328" max="12546" width="8.85546875" style="19"/>
    <col min="12547" max="12547" width="4.85546875" style="19" customWidth="1"/>
    <col min="12548" max="12548" width="8.85546875" style="19"/>
    <col min="12549" max="12549" width="11.85546875" style="19" customWidth="1"/>
    <col min="12550" max="12559" width="8.85546875" style="19"/>
    <col min="12560" max="12560" width="3.85546875" style="19" customWidth="1"/>
    <col min="12561" max="12582" width="8.85546875" style="19"/>
    <col min="12583" max="12583" width="6.42578125" style="19" customWidth="1"/>
    <col min="12584" max="12802" width="8.85546875" style="19"/>
    <col min="12803" max="12803" width="4.85546875" style="19" customWidth="1"/>
    <col min="12804" max="12804" width="8.85546875" style="19"/>
    <col min="12805" max="12805" width="11.85546875" style="19" customWidth="1"/>
    <col min="12806" max="12815" width="8.85546875" style="19"/>
    <col min="12816" max="12816" width="3.85546875" style="19" customWidth="1"/>
    <col min="12817" max="12838" width="8.85546875" style="19"/>
    <col min="12839" max="12839" width="6.42578125" style="19" customWidth="1"/>
    <col min="12840" max="13058" width="8.85546875" style="19"/>
    <col min="13059" max="13059" width="4.85546875" style="19" customWidth="1"/>
    <col min="13060" max="13060" width="8.85546875" style="19"/>
    <col min="13061" max="13061" width="11.85546875" style="19" customWidth="1"/>
    <col min="13062" max="13071" width="8.85546875" style="19"/>
    <col min="13072" max="13072" width="3.85546875" style="19" customWidth="1"/>
    <col min="13073" max="13094" width="8.85546875" style="19"/>
    <col min="13095" max="13095" width="6.42578125" style="19" customWidth="1"/>
    <col min="13096" max="13314" width="8.85546875" style="19"/>
    <col min="13315" max="13315" width="4.85546875" style="19" customWidth="1"/>
    <col min="13316" max="13316" width="8.85546875" style="19"/>
    <col min="13317" max="13317" width="11.85546875" style="19" customWidth="1"/>
    <col min="13318" max="13327" width="8.85546875" style="19"/>
    <col min="13328" max="13328" width="3.85546875" style="19" customWidth="1"/>
    <col min="13329" max="13350" width="8.85546875" style="19"/>
    <col min="13351" max="13351" width="6.42578125" style="19" customWidth="1"/>
    <col min="13352" max="13570" width="8.85546875" style="19"/>
    <col min="13571" max="13571" width="4.85546875" style="19" customWidth="1"/>
    <col min="13572" max="13572" width="8.85546875" style="19"/>
    <col min="13573" max="13573" width="11.85546875" style="19" customWidth="1"/>
    <col min="13574" max="13583" width="8.85546875" style="19"/>
    <col min="13584" max="13584" width="3.85546875" style="19" customWidth="1"/>
    <col min="13585" max="13606" width="8.85546875" style="19"/>
    <col min="13607" max="13607" width="6.42578125" style="19" customWidth="1"/>
    <col min="13608" max="13826" width="8.85546875" style="19"/>
    <col min="13827" max="13827" width="4.85546875" style="19" customWidth="1"/>
    <col min="13828" max="13828" width="8.85546875" style="19"/>
    <col min="13829" max="13829" width="11.85546875" style="19" customWidth="1"/>
    <col min="13830" max="13839" width="8.85546875" style="19"/>
    <col min="13840" max="13840" width="3.85546875" style="19" customWidth="1"/>
    <col min="13841" max="13862" width="8.85546875" style="19"/>
    <col min="13863" max="13863" width="6.42578125" style="19" customWidth="1"/>
    <col min="13864" max="14082" width="8.85546875" style="19"/>
    <col min="14083" max="14083" width="4.85546875" style="19" customWidth="1"/>
    <col min="14084" max="14084" width="8.85546875" style="19"/>
    <col min="14085" max="14085" width="11.85546875" style="19" customWidth="1"/>
    <col min="14086" max="14095" width="8.85546875" style="19"/>
    <col min="14096" max="14096" width="3.85546875" style="19" customWidth="1"/>
    <col min="14097" max="14118" width="8.85546875" style="19"/>
    <col min="14119" max="14119" width="6.42578125" style="19" customWidth="1"/>
    <col min="14120" max="14338" width="8.85546875" style="19"/>
    <col min="14339" max="14339" width="4.85546875" style="19" customWidth="1"/>
    <col min="14340" max="14340" width="8.85546875" style="19"/>
    <col min="14341" max="14341" width="11.85546875" style="19" customWidth="1"/>
    <col min="14342" max="14351" width="8.85546875" style="19"/>
    <col min="14352" max="14352" width="3.85546875" style="19" customWidth="1"/>
    <col min="14353" max="14374" width="8.85546875" style="19"/>
    <col min="14375" max="14375" width="6.42578125" style="19" customWidth="1"/>
    <col min="14376" max="14594" width="8.85546875" style="19"/>
    <col min="14595" max="14595" width="4.85546875" style="19" customWidth="1"/>
    <col min="14596" max="14596" width="8.85546875" style="19"/>
    <col min="14597" max="14597" width="11.85546875" style="19" customWidth="1"/>
    <col min="14598" max="14607" width="8.85546875" style="19"/>
    <col min="14608" max="14608" width="3.85546875" style="19" customWidth="1"/>
    <col min="14609" max="14630" width="8.85546875" style="19"/>
    <col min="14631" max="14631" width="6.42578125" style="19" customWidth="1"/>
    <col min="14632" max="14850" width="8.85546875" style="19"/>
    <col min="14851" max="14851" width="4.85546875" style="19" customWidth="1"/>
    <col min="14852" max="14852" width="8.85546875" style="19"/>
    <col min="14853" max="14853" width="11.85546875" style="19" customWidth="1"/>
    <col min="14854" max="14863" width="8.85546875" style="19"/>
    <col min="14864" max="14864" width="3.85546875" style="19" customWidth="1"/>
    <col min="14865" max="14886" width="8.85546875" style="19"/>
    <col min="14887" max="14887" width="6.42578125" style="19" customWidth="1"/>
    <col min="14888" max="15106" width="8.85546875" style="19"/>
    <col min="15107" max="15107" width="4.85546875" style="19" customWidth="1"/>
    <col min="15108" max="15108" width="8.85546875" style="19"/>
    <col min="15109" max="15109" width="11.85546875" style="19" customWidth="1"/>
    <col min="15110" max="15119" width="8.85546875" style="19"/>
    <col min="15120" max="15120" width="3.85546875" style="19" customWidth="1"/>
    <col min="15121" max="15142" width="8.85546875" style="19"/>
    <col min="15143" max="15143" width="6.42578125" style="19" customWidth="1"/>
    <col min="15144" max="15362" width="8.85546875" style="19"/>
    <col min="15363" max="15363" width="4.85546875" style="19" customWidth="1"/>
    <col min="15364" max="15364" width="8.85546875" style="19"/>
    <col min="15365" max="15365" width="11.85546875" style="19" customWidth="1"/>
    <col min="15366" max="15375" width="8.85546875" style="19"/>
    <col min="15376" max="15376" width="3.85546875" style="19" customWidth="1"/>
    <col min="15377" max="15398" width="8.85546875" style="19"/>
    <col min="15399" max="15399" width="6.42578125" style="19" customWidth="1"/>
    <col min="15400" max="15618" width="8.85546875" style="19"/>
    <col min="15619" max="15619" width="4.85546875" style="19" customWidth="1"/>
    <col min="15620" max="15620" width="8.85546875" style="19"/>
    <col min="15621" max="15621" width="11.85546875" style="19" customWidth="1"/>
    <col min="15622" max="15631" width="8.85546875" style="19"/>
    <col min="15632" max="15632" width="3.85546875" style="19" customWidth="1"/>
    <col min="15633" max="15654" width="8.85546875" style="19"/>
    <col min="15655" max="15655" width="6.42578125" style="19" customWidth="1"/>
    <col min="15656" max="15874" width="8.85546875" style="19"/>
    <col min="15875" max="15875" width="4.85546875" style="19" customWidth="1"/>
    <col min="15876" max="15876" width="8.85546875" style="19"/>
    <col min="15877" max="15877" width="11.85546875" style="19" customWidth="1"/>
    <col min="15878" max="15887" width="8.85546875" style="19"/>
    <col min="15888" max="15888" width="3.85546875" style="19" customWidth="1"/>
    <col min="15889" max="15910" width="8.85546875" style="19"/>
    <col min="15911" max="15911" width="6.42578125" style="19" customWidth="1"/>
    <col min="15912" max="16130" width="8.85546875" style="19"/>
    <col min="16131" max="16131" width="4.85546875" style="19" customWidth="1"/>
    <col min="16132" max="16132" width="8.85546875" style="19"/>
    <col min="16133" max="16133" width="11.85546875" style="19" customWidth="1"/>
    <col min="16134" max="16143" width="8.85546875" style="19"/>
    <col min="16144" max="16144" width="3.85546875" style="19" customWidth="1"/>
    <col min="16145" max="16166" width="8.85546875" style="19"/>
    <col min="16167" max="16167" width="6.42578125" style="19" customWidth="1"/>
    <col min="16168" max="16384" width="8.85546875" style="19"/>
  </cols>
  <sheetData>
    <row r="1" spans="1:18" s="19" customFormat="1">
      <c r="A1" s="1" t="s">
        <v>9</v>
      </c>
      <c r="B1" s="21"/>
    </row>
    <row r="3" spans="1:18" s="19" customFormat="1">
      <c r="A3" s="19" t="s">
        <v>0</v>
      </c>
      <c r="B3" s="21"/>
      <c r="H3" s="19" t="s">
        <v>11</v>
      </c>
      <c r="L3" s="19" t="s">
        <v>12</v>
      </c>
    </row>
    <row r="4" spans="1:18" s="19" customFormat="1">
      <c r="A4" s="19" t="s">
        <v>6</v>
      </c>
      <c r="B4" s="21"/>
      <c r="D4" s="19" t="s">
        <v>10</v>
      </c>
    </row>
    <row r="5" spans="1:18" s="19" customFormat="1">
      <c r="A5" s="21" t="s">
        <v>5</v>
      </c>
      <c r="B5" s="21" t="s">
        <v>4</v>
      </c>
      <c r="C5" s="21" t="s">
        <v>4</v>
      </c>
      <c r="D5" s="21" t="s">
        <v>5</v>
      </c>
      <c r="E5" s="21" t="s">
        <v>4</v>
      </c>
      <c r="F5" s="21" t="s">
        <v>4</v>
      </c>
      <c r="H5" s="21" t="s">
        <v>5</v>
      </c>
      <c r="I5" s="21" t="s">
        <v>4</v>
      </c>
      <c r="J5" s="21" t="s">
        <v>4</v>
      </c>
      <c r="L5" s="21" t="s">
        <v>5</v>
      </c>
      <c r="M5" s="21" t="s">
        <v>4</v>
      </c>
      <c r="N5" s="21" t="s">
        <v>4</v>
      </c>
    </row>
    <row r="6" spans="1:18" s="19" customFormat="1">
      <c r="A6" s="21" t="s">
        <v>7</v>
      </c>
      <c r="B6" s="21" t="s">
        <v>8</v>
      </c>
      <c r="C6" s="19" t="s">
        <v>2</v>
      </c>
      <c r="D6" s="21" t="s">
        <v>7</v>
      </c>
      <c r="E6" s="21" t="s">
        <v>8</v>
      </c>
      <c r="F6" s="21" t="s">
        <v>2</v>
      </c>
      <c r="H6" s="21" t="s">
        <v>7</v>
      </c>
      <c r="I6" s="21" t="s">
        <v>8</v>
      </c>
      <c r="J6" s="21" t="s">
        <v>2</v>
      </c>
      <c r="L6" s="21" t="s">
        <v>7</v>
      </c>
      <c r="M6" s="21" t="s">
        <v>8</v>
      </c>
      <c r="N6" s="21" t="s">
        <v>2</v>
      </c>
    </row>
    <row r="7" spans="1:18" s="19" customFormat="1">
      <c r="A7" s="21">
        <v>0</v>
      </c>
      <c r="B7" s="21">
        <v>2.65</v>
      </c>
      <c r="C7" s="23">
        <f>10^(B7)/100*9.81</f>
        <v>43.819660390009496</v>
      </c>
      <c r="D7" s="21">
        <v>0</v>
      </c>
      <c r="E7" s="21">
        <v>5.3</v>
      </c>
      <c r="F7" s="23">
        <f t="shared" ref="F7:F13" si="0">10^(E7)/100*9.81</f>
        <v>19573.523309844728</v>
      </c>
      <c r="H7" s="21">
        <v>0.1</v>
      </c>
      <c r="I7" s="21">
        <v>3</v>
      </c>
      <c r="J7" s="23">
        <f t="shared" ref="J7:J10" si="1">10^(I7)/100*9.81</f>
        <v>98.100000000000009</v>
      </c>
      <c r="L7" s="21">
        <v>0.5</v>
      </c>
      <c r="M7" s="21">
        <v>3.8</v>
      </c>
      <c r="N7" s="23">
        <f t="shared" ref="N7:N11" si="2">10^(M7)/100*9.81</f>
        <v>618.96915493507015</v>
      </c>
    </row>
    <row r="8" spans="1:18" s="19" customFormat="1">
      <c r="A8" s="21">
        <v>0.5</v>
      </c>
      <c r="B8" s="21">
        <v>2.75</v>
      </c>
      <c r="C8" s="23">
        <f t="shared" ref="C8:C16" si="3">10^(B8)/100*9.81</f>
        <v>55.165684001173268</v>
      </c>
      <c r="D8" s="21">
        <v>0.45</v>
      </c>
      <c r="E8" s="21">
        <v>4.9000000000000004</v>
      </c>
      <c r="F8" s="23">
        <f t="shared" si="0"/>
        <v>7792.3599826452109</v>
      </c>
      <c r="H8" s="21">
        <v>1</v>
      </c>
      <c r="I8" s="21">
        <v>3.4</v>
      </c>
      <c r="J8" s="23">
        <f t="shared" si="1"/>
        <v>246.41605893108994</v>
      </c>
      <c r="L8" s="21">
        <v>1</v>
      </c>
      <c r="M8" s="21">
        <v>3.78</v>
      </c>
      <c r="N8" s="23">
        <f t="shared" si="2"/>
        <v>591.11095393894573</v>
      </c>
    </row>
    <row r="9" spans="1:18" s="19" customFormat="1">
      <c r="A9" s="21">
        <v>0.7</v>
      </c>
      <c r="B9" s="21">
        <v>3</v>
      </c>
      <c r="C9" s="23">
        <f t="shared" si="3"/>
        <v>98.100000000000009</v>
      </c>
      <c r="D9" s="21">
        <v>0.8</v>
      </c>
      <c r="E9" s="21">
        <v>4.6500000000000004</v>
      </c>
      <c r="F9" s="23">
        <f t="shared" si="0"/>
        <v>4381.9660390009558</v>
      </c>
      <c r="H9" s="21">
        <v>2</v>
      </c>
      <c r="I9" s="21">
        <v>3.75</v>
      </c>
      <c r="J9" s="23">
        <f t="shared" si="1"/>
        <v>551.65684001173327</v>
      </c>
      <c r="L9" s="21">
        <v>1.5</v>
      </c>
      <c r="M9" s="21">
        <v>3.8</v>
      </c>
      <c r="N9" s="23">
        <f t="shared" si="2"/>
        <v>618.96915493507015</v>
      </c>
    </row>
    <row r="10" spans="1:18" s="19" customFormat="1">
      <c r="A10" s="21">
        <v>0.9</v>
      </c>
      <c r="B10" s="21">
        <v>3.5</v>
      </c>
      <c r="C10" s="23">
        <f t="shared" si="3"/>
        <v>310.2194384625181</v>
      </c>
      <c r="D10" s="21">
        <v>1.3</v>
      </c>
      <c r="E10" s="21">
        <v>4.4000000000000004</v>
      </c>
      <c r="F10" s="23">
        <f t="shared" si="0"/>
        <v>2464.160589310904</v>
      </c>
      <c r="H10" s="21">
        <v>3</v>
      </c>
      <c r="I10" s="21">
        <v>3.9</v>
      </c>
      <c r="J10" s="23">
        <f t="shared" si="1"/>
        <v>779.23599826452028</v>
      </c>
      <c r="L10" s="21">
        <v>2</v>
      </c>
      <c r="M10" s="21">
        <v>3.87</v>
      </c>
      <c r="N10" s="23">
        <f t="shared" si="2"/>
        <v>727.22534671620031</v>
      </c>
      <c r="R10" s="1"/>
    </row>
    <row r="11" spans="1:18" s="19" customFormat="1">
      <c r="A11" s="21">
        <v>1.1000000000000001</v>
      </c>
      <c r="B11" s="21">
        <v>4</v>
      </c>
      <c r="C11" s="23">
        <f t="shared" si="3"/>
        <v>981</v>
      </c>
      <c r="D11" s="21">
        <v>1.7</v>
      </c>
      <c r="E11" s="21">
        <v>4.3</v>
      </c>
      <c r="F11" s="23">
        <f t="shared" si="0"/>
        <v>1957.3523309844707</v>
      </c>
      <c r="L11" s="21">
        <v>2.6</v>
      </c>
      <c r="M11" s="21">
        <v>3.95</v>
      </c>
      <c r="N11" s="23">
        <f t="shared" si="2"/>
        <v>874.31717030920561</v>
      </c>
    </row>
    <row r="12" spans="1:18" s="19" customFormat="1">
      <c r="A12" s="21">
        <v>1.2</v>
      </c>
      <c r="B12" s="21">
        <v>4.3</v>
      </c>
      <c r="C12" s="23">
        <f t="shared" si="3"/>
        <v>1957.3523309844707</v>
      </c>
      <c r="D12" s="21">
        <v>2.1</v>
      </c>
      <c r="E12" s="21">
        <v>4.2</v>
      </c>
      <c r="F12" s="23">
        <f t="shared" si="0"/>
        <v>1554.7802218043535</v>
      </c>
    </row>
    <row r="13" spans="1:18" s="19" customFormat="1">
      <c r="A13" s="21">
        <v>1.3</v>
      </c>
      <c r="B13" s="21">
        <v>4.4000000000000004</v>
      </c>
      <c r="C13" s="23">
        <f t="shared" si="3"/>
        <v>2464.160589310904</v>
      </c>
      <c r="D13" s="21">
        <v>2.7</v>
      </c>
      <c r="E13" s="21">
        <v>4.1500000000000004</v>
      </c>
      <c r="F13" s="23">
        <f t="shared" si="0"/>
        <v>1385.6993312749239</v>
      </c>
    </row>
    <row r="14" spans="1:18" s="19" customFormat="1">
      <c r="A14" s="21">
        <v>1.7</v>
      </c>
      <c r="B14" s="21">
        <v>4.25</v>
      </c>
      <c r="C14" s="23">
        <f t="shared" si="3"/>
        <v>1744.4921012481839</v>
      </c>
      <c r="D14" s="21"/>
      <c r="E14" s="21"/>
    </row>
    <row r="15" spans="1:18" s="19" customFormat="1">
      <c r="A15" s="21">
        <v>2.1</v>
      </c>
      <c r="B15" s="21">
        <v>4.1500000000000004</v>
      </c>
      <c r="C15" s="23">
        <f t="shared" si="3"/>
        <v>1385.6993312749239</v>
      </c>
    </row>
    <row r="16" spans="1:18" s="19" customFormat="1">
      <c r="A16" s="21">
        <v>2.7</v>
      </c>
      <c r="B16" s="21">
        <v>4.0999999999999996</v>
      </c>
      <c r="C16" s="23">
        <f t="shared" si="3"/>
        <v>1235.005828970078</v>
      </c>
    </row>
  </sheetData>
  <pageMargins left="0.75" right="0.75" top="1" bottom="1" header="0.5" footer="0.5"/>
  <pageSetup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zoomScaleNormal="100" workbookViewId="0">
      <selection activeCell="C17" sqref="C17"/>
    </sheetView>
  </sheetViews>
  <sheetFormatPr defaultRowHeight="12.75"/>
  <cols>
    <col min="1" max="1" width="8.85546875" style="19"/>
    <col min="2" max="2" width="10.28515625" style="19" customWidth="1"/>
    <col min="3" max="3" width="8.85546875" style="19" customWidth="1"/>
    <col min="4" max="4" width="9.28515625" style="19" customWidth="1"/>
    <col min="5" max="5" width="11.42578125" style="19" customWidth="1"/>
    <col min="6" max="7" width="8.85546875" style="19"/>
    <col min="8" max="8" width="10.28515625" style="19" customWidth="1"/>
    <col min="9" max="9" width="4.85546875" style="19" customWidth="1"/>
    <col min="10" max="241" width="8.85546875" style="19"/>
    <col min="242" max="242" width="14.42578125" style="19" customWidth="1"/>
    <col min="243" max="246" width="8.85546875" style="19"/>
    <col min="247" max="247" width="14.42578125" style="19" customWidth="1"/>
    <col min="248" max="497" width="8.85546875" style="19"/>
    <col min="498" max="498" width="14.42578125" style="19" customWidth="1"/>
    <col min="499" max="502" width="8.85546875" style="19"/>
    <col min="503" max="503" width="14.42578125" style="19" customWidth="1"/>
    <col min="504" max="753" width="8.85546875" style="19"/>
    <col min="754" max="754" width="14.42578125" style="19" customWidth="1"/>
    <col min="755" max="758" width="8.85546875" style="19"/>
    <col min="759" max="759" width="14.42578125" style="19" customWidth="1"/>
    <col min="760" max="1009" width="8.85546875" style="19"/>
    <col min="1010" max="1010" width="14.42578125" style="19" customWidth="1"/>
    <col min="1011" max="1014" width="8.85546875" style="19"/>
    <col min="1015" max="1015" width="14.42578125" style="19" customWidth="1"/>
    <col min="1016" max="1265" width="8.85546875" style="19"/>
    <col min="1266" max="1266" width="14.42578125" style="19" customWidth="1"/>
    <col min="1267" max="1270" width="8.85546875" style="19"/>
    <col min="1271" max="1271" width="14.42578125" style="19" customWidth="1"/>
    <col min="1272" max="1521" width="8.85546875" style="19"/>
    <col min="1522" max="1522" width="14.42578125" style="19" customWidth="1"/>
    <col min="1523" max="1526" width="8.85546875" style="19"/>
    <col min="1527" max="1527" width="14.42578125" style="19" customWidth="1"/>
    <col min="1528" max="1777" width="8.85546875" style="19"/>
    <col min="1778" max="1778" width="14.42578125" style="19" customWidth="1"/>
    <col min="1779" max="1782" width="8.85546875" style="19"/>
    <col min="1783" max="1783" width="14.42578125" style="19" customWidth="1"/>
    <col min="1784" max="2033" width="8.85546875" style="19"/>
    <col min="2034" max="2034" width="14.42578125" style="19" customWidth="1"/>
    <col min="2035" max="2038" width="8.85546875" style="19"/>
    <col min="2039" max="2039" width="14.42578125" style="19" customWidth="1"/>
    <col min="2040" max="2289" width="8.85546875" style="19"/>
    <col min="2290" max="2290" width="14.42578125" style="19" customWidth="1"/>
    <col min="2291" max="2294" width="8.85546875" style="19"/>
    <col min="2295" max="2295" width="14.42578125" style="19" customWidth="1"/>
    <col min="2296" max="2545" width="8.85546875" style="19"/>
    <col min="2546" max="2546" width="14.42578125" style="19" customWidth="1"/>
    <col min="2547" max="2550" width="8.85546875" style="19"/>
    <col min="2551" max="2551" width="14.42578125" style="19" customWidth="1"/>
    <col min="2552" max="2801" width="8.85546875" style="19"/>
    <col min="2802" max="2802" width="14.42578125" style="19" customWidth="1"/>
    <col min="2803" max="2806" width="8.85546875" style="19"/>
    <col min="2807" max="2807" width="14.42578125" style="19" customWidth="1"/>
    <col min="2808" max="3057" width="8.85546875" style="19"/>
    <col min="3058" max="3058" width="14.42578125" style="19" customWidth="1"/>
    <col min="3059" max="3062" width="8.85546875" style="19"/>
    <col min="3063" max="3063" width="14.42578125" style="19" customWidth="1"/>
    <col min="3064" max="3313" width="8.85546875" style="19"/>
    <col min="3314" max="3314" width="14.42578125" style="19" customWidth="1"/>
    <col min="3315" max="3318" width="8.85546875" style="19"/>
    <col min="3319" max="3319" width="14.42578125" style="19" customWidth="1"/>
    <col min="3320" max="3569" width="8.85546875" style="19"/>
    <col min="3570" max="3570" width="14.42578125" style="19" customWidth="1"/>
    <col min="3571" max="3574" width="8.85546875" style="19"/>
    <col min="3575" max="3575" width="14.42578125" style="19" customWidth="1"/>
    <col min="3576" max="3825" width="8.85546875" style="19"/>
    <col min="3826" max="3826" width="14.42578125" style="19" customWidth="1"/>
    <col min="3827" max="3830" width="8.85546875" style="19"/>
    <col min="3831" max="3831" width="14.42578125" style="19" customWidth="1"/>
    <col min="3832" max="4081" width="8.85546875" style="19"/>
    <col min="4082" max="4082" width="14.42578125" style="19" customWidth="1"/>
    <col min="4083" max="4086" width="8.85546875" style="19"/>
    <col min="4087" max="4087" width="14.42578125" style="19" customWidth="1"/>
    <col min="4088" max="4337" width="8.85546875" style="19"/>
    <col min="4338" max="4338" width="14.42578125" style="19" customWidth="1"/>
    <col min="4339" max="4342" width="8.85546875" style="19"/>
    <col min="4343" max="4343" width="14.42578125" style="19" customWidth="1"/>
    <col min="4344" max="4593" width="8.85546875" style="19"/>
    <col min="4594" max="4594" width="14.42578125" style="19" customWidth="1"/>
    <col min="4595" max="4598" width="8.85546875" style="19"/>
    <col min="4599" max="4599" width="14.42578125" style="19" customWidth="1"/>
    <col min="4600" max="4849" width="8.85546875" style="19"/>
    <col min="4850" max="4850" width="14.42578125" style="19" customWidth="1"/>
    <col min="4851" max="4854" width="8.85546875" style="19"/>
    <col min="4855" max="4855" width="14.42578125" style="19" customWidth="1"/>
    <col min="4856" max="5105" width="8.85546875" style="19"/>
    <col min="5106" max="5106" width="14.42578125" style="19" customWidth="1"/>
    <col min="5107" max="5110" width="8.85546875" style="19"/>
    <col min="5111" max="5111" width="14.42578125" style="19" customWidth="1"/>
    <col min="5112" max="5361" width="8.85546875" style="19"/>
    <col min="5362" max="5362" width="14.42578125" style="19" customWidth="1"/>
    <col min="5363" max="5366" width="8.85546875" style="19"/>
    <col min="5367" max="5367" width="14.42578125" style="19" customWidth="1"/>
    <col min="5368" max="5617" width="8.85546875" style="19"/>
    <col min="5618" max="5618" width="14.42578125" style="19" customWidth="1"/>
    <col min="5619" max="5622" width="8.85546875" style="19"/>
    <col min="5623" max="5623" width="14.42578125" style="19" customWidth="1"/>
    <col min="5624" max="5873" width="8.85546875" style="19"/>
    <col min="5874" max="5874" width="14.42578125" style="19" customWidth="1"/>
    <col min="5875" max="5878" width="8.85546875" style="19"/>
    <col min="5879" max="5879" width="14.42578125" style="19" customWidth="1"/>
    <col min="5880" max="6129" width="8.85546875" style="19"/>
    <col min="6130" max="6130" width="14.42578125" style="19" customWidth="1"/>
    <col min="6131" max="6134" width="8.85546875" style="19"/>
    <col min="6135" max="6135" width="14.42578125" style="19" customWidth="1"/>
    <col min="6136" max="6385" width="8.85546875" style="19"/>
    <col min="6386" max="6386" width="14.42578125" style="19" customWidth="1"/>
    <col min="6387" max="6390" width="8.85546875" style="19"/>
    <col min="6391" max="6391" width="14.42578125" style="19" customWidth="1"/>
    <col min="6392" max="6641" width="8.85546875" style="19"/>
    <col min="6642" max="6642" width="14.42578125" style="19" customWidth="1"/>
    <col min="6643" max="6646" width="8.85546875" style="19"/>
    <col min="6647" max="6647" width="14.42578125" style="19" customWidth="1"/>
    <col min="6648" max="6897" width="8.85546875" style="19"/>
    <col min="6898" max="6898" width="14.42578125" style="19" customWidth="1"/>
    <col min="6899" max="6902" width="8.85546875" style="19"/>
    <col min="6903" max="6903" width="14.42578125" style="19" customWidth="1"/>
    <col min="6904" max="7153" width="8.85546875" style="19"/>
    <col min="7154" max="7154" width="14.42578125" style="19" customWidth="1"/>
    <col min="7155" max="7158" width="8.85546875" style="19"/>
    <col min="7159" max="7159" width="14.42578125" style="19" customWidth="1"/>
    <col min="7160" max="7409" width="8.85546875" style="19"/>
    <col min="7410" max="7410" width="14.42578125" style="19" customWidth="1"/>
    <col min="7411" max="7414" width="8.85546875" style="19"/>
    <col min="7415" max="7415" width="14.42578125" style="19" customWidth="1"/>
    <col min="7416" max="7665" width="8.85546875" style="19"/>
    <col min="7666" max="7666" width="14.42578125" style="19" customWidth="1"/>
    <col min="7667" max="7670" width="8.85546875" style="19"/>
    <col min="7671" max="7671" width="14.42578125" style="19" customWidth="1"/>
    <col min="7672" max="7921" width="8.85546875" style="19"/>
    <col min="7922" max="7922" width="14.42578125" style="19" customWidth="1"/>
    <col min="7923" max="7926" width="8.85546875" style="19"/>
    <col min="7927" max="7927" width="14.42578125" style="19" customWidth="1"/>
    <col min="7928" max="8177" width="8.85546875" style="19"/>
    <col min="8178" max="8178" width="14.42578125" style="19" customWidth="1"/>
    <col min="8179" max="8182" width="8.85546875" style="19"/>
    <col min="8183" max="8183" width="14.42578125" style="19" customWidth="1"/>
    <col min="8184" max="8433" width="8.85546875" style="19"/>
    <col min="8434" max="8434" width="14.42578125" style="19" customWidth="1"/>
    <col min="8435" max="8438" width="8.85546875" style="19"/>
    <col min="8439" max="8439" width="14.42578125" style="19" customWidth="1"/>
    <col min="8440" max="8689" width="8.85546875" style="19"/>
    <col min="8690" max="8690" width="14.42578125" style="19" customWidth="1"/>
    <col min="8691" max="8694" width="8.85546875" style="19"/>
    <col min="8695" max="8695" width="14.42578125" style="19" customWidth="1"/>
    <col min="8696" max="8945" width="8.85546875" style="19"/>
    <col min="8946" max="8946" width="14.42578125" style="19" customWidth="1"/>
    <col min="8947" max="8950" width="8.85546875" style="19"/>
    <col min="8951" max="8951" width="14.42578125" style="19" customWidth="1"/>
    <col min="8952" max="9201" width="8.85546875" style="19"/>
    <col min="9202" max="9202" width="14.42578125" style="19" customWidth="1"/>
    <col min="9203" max="9206" width="8.85546875" style="19"/>
    <col min="9207" max="9207" width="14.42578125" style="19" customWidth="1"/>
    <col min="9208" max="9457" width="8.85546875" style="19"/>
    <col min="9458" max="9458" width="14.42578125" style="19" customWidth="1"/>
    <col min="9459" max="9462" width="8.85546875" style="19"/>
    <col min="9463" max="9463" width="14.42578125" style="19" customWidth="1"/>
    <col min="9464" max="9713" width="8.85546875" style="19"/>
    <col min="9714" max="9714" width="14.42578125" style="19" customWidth="1"/>
    <col min="9715" max="9718" width="8.85546875" style="19"/>
    <col min="9719" max="9719" width="14.42578125" style="19" customWidth="1"/>
    <col min="9720" max="9969" width="8.85546875" style="19"/>
    <col min="9970" max="9970" width="14.42578125" style="19" customWidth="1"/>
    <col min="9971" max="9974" width="8.85546875" style="19"/>
    <col min="9975" max="9975" width="14.42578125" style="19" customWidth="1"/>
    <col min="9976" max="10225" width="8.85546875" style="19"/>
    <col min="10226" max="10226" width="14.42578125" style="19" customWidth="1"/>
    <col min="10227" max="10230" width="8.85546875" style="19"/>
    <col min="10231" max="10231" width="14.42578125" style="19" customWidth="1"/>
    <col min="10232" max="10481" width="8.85546875" style="19"/>
    <col min="10482" max="10482" width="14.42578125" style="19" customWidth="1"/>
    <col min="10483" max="10486" width="8.85546875" style="19"/>
    <col min="10487" max="10487" width="14.42578125" style="19" customWidth="1"/>
    <col min="10488" max="10737" width="8.85546875" style="19"/>
    <col min="10738" max="10738" width="14.42578125" style="19" customWidth="1"/>
    <col min="10739" max="10742" width="8.85546875" style="19"/>
    <col min="10743" max="10743" width="14.42578125" style="19" customWidth="1"/>
    <col min="10744" max="10993" width="8.85546875" style="19"/>
    <col min="10994" max="10994" width="14.42578125" style="19" customWidth="1"/>
    <col min="10995" max="10998" width="8.85546875" style="19"/>
    <col min="10999" max="10999" width="14.42578125" style="19" customWidth="1"/>
    <col min="11000" max="11249" width="8.85546875" style="19"/>
    <col min="11250" max="11250" width="14.42578125" style="19" customWidth="1"/>
    <col min="11251" max="11254" width="8.85546875" style="19"/>
    <col min="11255" max="11255" width="14.42578125" style="19" customWidth="1"/>
    <col min="11256" max="11505" width="8.85546875" style="19"/>
    <col min="11506" max="11506" width="14.42578125" style="19" customWidth="1"/>
    <col min="11507" max="11510" width="8.85546875" style="19"/>
    <col min="11511" max="11511" width="14.42578125" style="19" customWidth="1"/>
    <col min="11512" max="11761" width="8.85546875" style="19"/>
    <col min="11762" max="11762" width="14.42578125" style="19" customWidth="1"/>
    <col min="11763" max="11766" width="8.85546875" style="19"/>
    <col min="11767" max="11767" width="14.42578125" style="19" customWidth="1"/>
    <col min="11768" max="12017" width="8.85546875" style="19"/>
    <col min="12018" max="12018" width="14.42578125" style="19" customWidth="1"/>
    <col min="12019" max="12022" width="8.85546875" style="19"/>
    <col min="12023" max="12023" width="14.42578125" style="19" customWidth="1"/>
    <col min="12024" max="12273" width="8.85546875" style="19"/>
    <col min="12274" max="12274" width="14.42578125" style="19" customWidth="1"/>
    <col min="12275" max="12278" width="8.85546875" style="19"/>
    <col min="12279" max="12279" width="14.42578125" style="19" customWidth="1"/>
    <col min="12280" max="12529" width="8.85546875" style="19"/>
    <col min="12530" max="12530" width="14.42578125" style="19" customWidth="1"/>
    <col min="12531" max="12534" width="8.85546875" style="19"/>
    <col min="12535" max="12535" width="14.42578125" style="19" customWidth="1"/>
    <col min="12536" max="12785" width="8.85546875" style="19"/>
    <col min="12786" max="12786" width="14.42578125" style="19" customWidth="1"/>
    <col min="12787" max="12790" width="8.85546875" style="19"/>
    <col min="12791" max="12791" width="14.42578125" style="19" customWidth="1"/>
    <col min="12792" max="13041" width="8.85546875" style="19"/>
    <col min="13042" max="13042" width="14.42578125" style="19" customWidth="1"/>
    <col min="13043" max="13046" width="8.85546875" style="19"/>
    <col min="13047" max="13047" width="14.42578125" style="19" customWidth="1"/>
    <col min="13048" max="13297" width="8.85546875" style="19"/>
    <col min="13298" max="13298" width="14.42578125" style="19" customWidth="1"/>
    <col min="13299" max="13302" width="8.85546875" style="19"/>
    <col min="13303" max="13303" width="14.42578125" style="19" customWidth="1"/>
    <col min="13304" max="13553" width="8.85546875" style="19"/>
    <col min="13554" max="13554" width="14.42578125" style="19" customWidth="1"/>
    <col min="13555" max="13558" width="8.85546875" style="19"/>
    <col min="13559" max="13559" width="14.42578125" style="19" customWidth="1"/>
    <col min="13560" max="13809" width="8.85546875" style="19"/>
    <col min="13810" max="13810" width="14.42578125" style="19" customWidth="1"/>
    <col min="13811" max="13814" width="8.85546875" style="19"/>
    <col min="13815" max="13815" width="14.42578125" style="19" customWidth="1"/>
    <col min="13816" max="14065" width="8.85546875" style="19"/>
    <col min="14066" max="14066" width="14.42578125" style="19" customWidth="1"/>
    <col min="14067" max="14070" width="8.85546875" style="19"/>
    <col min="14071" max="14071" width="14.42578125" style="19" customWidth="1"/>
    <col min="14072" max="14321" width="8.85546875" style="19"/>
    <col min="14322" max="14322" width="14.42578125" style="19" customWidth="1"/>
    <col min="14323" max="14326" width="8.85546875" style="19"/>
    <col min="14327" max="14327" width="14.42578125" style="19" customWidth="1"/>
    <col min="14328" max="14577" width="8.85546875" style="19"/>
    <col min="14578" max="14578" width="14.42578125" style="19" customWidth="1"/>
    <col min="14579" max="14582" width="8.85546875" style="19"/>
    <col min="14583" max="14583" width="14.42578125" style="19" customWidth="1"/>
    <col min="14584" max="14833" width="8.85546875" style="19"/>
    <col min="14834" max="14834" width="14.42578125" style="19" customWidth="1"/>
    <col min="14835" max="14838" width="8.85546875" style="19"/>
    <col min="14839" max="14839" width="14.42578125" style="19" customWidth="1"/>
    <col min="14840" max="15089" width="8.85546875" style="19"/>
    <col min="15090" max="15090" width="14.42578125" style="19" customWidth="1"/>
    <col min="15091" max="15094" width="8.85546875" style="19"/>
    <col min="15095" max="15095" width="14.42578125" style="19" customWidth="1"/>
    <col min="15096" max="15345" width="8.85546875" style="19"/>
    <col min="15346" max="15346" width="14.42578125" style="19" customWidth="1"/>
    <col min="15347" max="15350" width="8.85546875" style="19"/>
    <col min="15351" max="15351" width="14.42578125" style="19" customWidth="1"/>
    <col min="15352" max="15601" width="8.85546875" style="19"/>
    <col min="15602" max="15602" width="14.42578125" style="19" customWidth="1"/>
    <col min="15603" max="15606" width="8.85546875" style="19"/>
    <col min="15607" max="15607" width="14.42578125" style="19" customWidth="1"/>
    <col min="15608" max="15857" width="8.85546875" style="19"/>
    <col min="15858" max="15858" width="14.42578125" style="19" customWidth="1"/>
    <col min="15859" max="15862" width="8.85546875" style="19"/>
    <col min="15863" max="15863" width="14.42578125" style="19" customWidth="1"/>
    <col min="15864" max="16113" width="8.85546875" style="19"/>
    <col min="16114" max="16114" width="14.42578125" style="19" customWidth="1"/>
    <col min="16115" max="16118" width="8.85546875" style="19"/>
    <col min="16119" max="16119" width="14.42578125" style="19" customWidth="1"/>
    <col min="16120" max="16384" width="8.85546875" style="19"/>
  </cols>
  <sheetData>
    <row r="1" spans="1:13" s="19" customFormat="1">
      <c r="A1" s="1" t="s">
        <v>67</v>
      </c>
      <c r="G1" s="20"/>
    </row>
    <row r="3" spans="1:13" s="19" customFormat="1">
      <c r="A3" s="20" t="s">
        <v>16</v>
      </c>
      <c r="E3" s="19" t="s">
        <v>17</v>
      </c>
      <c r="J3" s="19" t="s">
        <v>19</v>
      </c>
    </row>
    <row r="4" spans="1:13" s="19" customFormat="1">
      <c r="E4" s="19" t="s">
        <v>22</v>
      </c>
      <c r="J4" s="19" t="s">
        <v>18</v>
      </c>
    </row>
    <row r="5" spans="1:13" s="19" customFormat="1">
      <c r="A5" s="21" t="s">
        <v>5</v>
      </c>
      <c r="B5" s="21" t="s">
        <v>4</v>
      </c>
      <c r="C5" s="21" t="s">
        <v>4</v>
      </c>
      <c r="F5" s="21" t="s">
        <v>5</v>
      </c>
      <c r="G5" s="21" t="s">
        <v>4</v>
      </c>
      <c r="H5" s="21" t="s">
        <v>4</v>
      </c>
      <c r="K5" s="21" t="s">
        <v>5</v>
      </c>
      <c r="L5" s="21" t="s">
        <v>4</v>
      </c>
      <c r="M5" s="21" t="s">
        <v>4</v>
      </c>
    </row>
    <row r="6" spans="1:13" s="19" customFormat="1">
      <c r="A6" s="21" t="s">
        <v>7</v>
      </c>
      <c r="B6" s="21" t="s">
        <v>8</v>
      </c>
      <c r="C6" s="21" t="s">
        <v>2</v>
      </c>
      <c r="F6" s="21" t="s">
        <v>7</v>
      </c>
      <c r="G6" s="21" t="s">
        <v>8</v>
      </c>
      <c r="H6" s="21" t="s">
        <v>2</v>
      </c>
      <c r="K6" s="21" t="s">
        <v>7</v>
      </c>
      <c r="L6" s="21" t="s">
        <v>8</v>
      </c>
      <c r="M6" s="21" t="s">
        <v>2</v>
      </c>
    </row>
    <row r="7" spans="1:13" s="19" customFormat="1">
      <c r="A7" s="21">
        <v>0</v>
      </c>
      <c r="B7" s="21">
        <v>4</v>
      </c>
      <c r="C7" s="22">
        <f>9.81*10^(B7-2)</f>
        <v>981</v>
      </c>
      <c r="E7" s="19" t="s">
        <v>21</v>
      </c>
      <c r="F7" s="21">
        <v>0.8</v>
      </c>
      <c r="G7" s="21">
        <v>3.9</v>
      </c>
      <c r="H7" s="23">
        <f>9.81*10^(G7-2)</f>
        <v>779.23599826452062</v>
      </c>
      <c r="J7" s="19" t="s">
        <v>13</v>
      </c>
      <c r="K7" s="24">
        <v>1</v>
      </c>
      <c r="L7" s="24">
        <v>3.65</v>
      </c>
      <c r="M7" s="22">
        <f>9.81*10^(L7-2)</f>
        <v>438.19660390009494</v>
      </c>
    </row>
    <row r="8" spans="1:13" s="19" customFormat="1">
      <c r="A8" s="21">
        <v>1</v>
      </c>
      <c r="B8" s="21">
        <v>3.5</v>
      </c>
      <c r="C8" s="22">
        <f>9.81*10^(B8-2)</f>
        <v>310.2194384625181</v>
      </c>
      <c r="F8" s="21">
        <v>1.5</v>
      </c>
      <c r="G8" s="21">
        <v>3.67</v>
      </c>
      <c r="H8" s="23">
        <f t="shared" ref="H8:H21" si="0">9.81*10^(G8-2)</f>
        <v>458.84817360274144</v>
      </c>
      <c r="K8" s="24">
        <v>1.5</v>
      </c>
      <c r="L8" s="24">
        <v>3.4</v>
      </c>
      <c r="M8" s="22">
        <f t="shared" ref="M8:M14" si="1">9.81*10^(L8-2)</f>
        <v>246.41605893108979</v>
      </c>
    </row>
    <row r="9" spans="1:13" s="19" customFormat="1" ht="15.6" customHeight="1">
      <c r="A9" s="21">
        <v>5.5</v>
      </c>
      <c r="B9" s="21">
        <v>3.5</v>
      </c>
      <c r="C9" s="22">
        <f>9.81*10^(B9-2)</f>
        <v>310.2194384625181</v>
      </c>
      <c r="F9" s="21">
        <v>2</v>
      </c>
      <c r="G9" s="21">
        <v>3.6</v>
      </c>
      <c r="H9" s="23">
        <f t="shared" si="0"/>
        <v>390.54313431298112</v>
      </c>
      <c r="K9" s="24">
        <v>2</v>
      </c>
      <c r="L9" s="24">
        <v>3.55</v>
      </c>
      <c r="M9" s="22">
        <f t="shared" si="1"/>
        <v>348.07193483813751</v>
      </c>
    </row>
    <row r="10" spans="1:13" s="19" customFormat="1">
      <c r="A10" s="21">
        <v>8</v>
      </c>
      <c r="B10" s="21">
        <v>3.8</v>
      </c>
      <c r="C10" s="22">
        <f>9.81*10^(B10-2)</f>
        <v>618.96915493506947</v>
      </c>
      <c r="F10" s="21">
        <v>2.4</v>
      </c>
      <c r="G10" s="21">
        <v>4.1500000000000004</v>
      </c>
      <c r="H10" s="23">
        <f t="shared" si="0"/>
        <v>1385.6993312749241</v>
      </c>
      <c r="K10" s="24">
        <v>2.5</v>
      </c>
      <c r="L10" s="24">
        <v>3.3</v>
      </c>
      <c r="M10" s="22">
        <f t="shared" si="1"/>
        <v>195.73523309844711</v>
      </c>
    </row>
    <row r="11" spans="1:13" s="19" customFormat="1">
      <c r="F11" s="21">
        <v>3</v>
      </c>
      <c r="G11" s="21">
        <v>4.08</v>
      </c>
      <c r="H11" s="23">
        <f t="shared" si="0"/>
        <v>1179.4214103596828</v>
      </c>
      <c r="K11" s="24">
        <v>3</v>
      </c>
      <c r="L11" s="24">
        <v>3.5</v>
      </c>
      <c r="M11" s="22">
        <f t="shared" si="1"/>
        <v>310.2194384625181</v>
      </c>
    </row>
    <row r="12" spans="1:13" s="19" customFormat="1">
      <c r="F12" s="21">
        <v>3.5</v>
      </c>
      <c r="G12" s="21">
        <v>4</v>
      </c>
      <c r="H12" s="23">
        <f t="shared" si="0"/>
        <v>981</v>
      </c>
      <c r="K12" s="24">
        <v>3.5</v>
      </c>
      <c r="L12" s="24">
        <v>3.45</v>
      </c>
      <c r="M12" s="22">
        <f t="shared" si="1"/>
        <v>276.48336555704316</v>
      </c>
    </row>
    <row r="13" spans="1:13" s="19" customFormat="1">
      <c r="F13" s="21">
        <v>4</v>
      </c>
      <c r="G13" s="21">
        <v>4.5</v>
      </c>
      <c r="H13" s="23">
        <f t="shared" si="0"/>
        <v>3102.1943846251834</v>
      </c>
      <c r="K13" s="24">
        <v>4</v>
      </c>
      <c r="L13" s="24">
        <v>3.2</v>
      </c>
      <c r="M13" s="22">
        <f t="shared" si="1"/>
        <v>155.47802218043532</v>
      </c>
    </row>
    <row r="14" spans="1:13" s="19" customFormat="1">
      <c r="E14" s="19" t="s">
        <v>68</v>
      </c>
      <c r="F14" s="21">
        <v>0.9</v>
      </c>
      <c r="G14" s="21">
        <v>3.95</v>
      </c>
      <c r="H14" s="23">
        <f t="shared" si="0"/>
        <v>874.31717030920515</v>
      </c>
      <c r="K14" s="24">
        <v>4.5</v>
      </c>
      <c r="L14" s="24">
        <v>3.4</v>
      </c>
      <c r="M14" s="22">
        <f t="shared" si="1"/>
        <v>246.41605893108979</v>
      </c>
    </row>
    <row r="15" spans="1:13" s="19" customFormat="1">
      <c r="F15" s="21">
        <v>1.1000000000000001</v>
      </c>
      <c r="G15" s="21">
        <v>3.8</v>
      </c>
      <c r="H15" s="23">
        <f t="shared" si="0"/>
        <v>618.96915493506947</v>
      </c>
      <c r="J15" s="19" t="s">
        <v>15</v>
      </c>
      <c r="K15" s="25">
        <v>0.5</v>
      </c>
      <c r="L15" s="25">
        <v>3.6</v>
      </c>
      <c r="M15" s="22">
        <f t="shared" ref="M15:M27" si="2">9.81*10^(L15-2)</f>
        <v>390.54313431298112</v>
      </c>
    </row>
    <row r="16" spans="1:13" s="19" customFormat="1">
      <c r="F16" s="21">
        <v>1.5</v>
      </c>
      <c r="G16" s="21">
        <v>3.7</v>
      </c>
      <c r="H16" s="23">
        <f t="shared" si="0"/>
        <v>491.66467618835446</v>
      </c>
      <c r="K16" s="25">
        <v>1</v>
      </c>
      <c r="L16" s="25">
        <v>3.4</v>
      </c>
      <c r="M16" s="22">
        <f t="shared" si="2"/>
        <v>246.41605893108979</v>
      </c>
    </row>
    <row r="17" spans="6:13" s="19" customFormat="1">
      <c r="F17" s="21">
        <v>2</v>
      </c>
      <c r="G17" s="21">
        <v>3.55</v>
      </c>
      <c r="H17" s="23">
        <f t="shared" si="0"/>
        <v>348.07193483813751</v>
      </c>
      <c r="K17" s="25">
        <v>1.5</v>
      </c>
      <c r="L17" s="25">
        <v>3.4</v>
      </c>
      <c r="M17" s="22">
        <f t="shared" si="2"/>
        <v>246.41605893108979</v>
      </c>
    </row>
    <row r="18" spans="6:13" s="19" customFormat="1">
      <c r="F18" s="21">
        <v>2.7</v>
      </c>
      <c r="G18" s="21">
        <v>3.9</v>
      </c>
      <c r="H18" s="23">
        <f t="shared" si="0"/>
        <v>779.23599826452062</v>
      </c>
      <c r="K18" s="25">
        <v>2</v>
      </c>
      <c r="L18" s="25">
        <v>3.4</v>
      </c>
      <c r="M18" s="22">
        <f t="shared" si="2"/>
        <v>246.41605893108979</v>
      </c>
    </row>
    <row r="19" spans="6:13" s="19" customFormat="1">
      <c r="F19" s="21">
        <v>3.5</v>
      </c>
      <c r="G19" s="21">
        <v>3.85</v>
      </c>
      <c r="H19" s="23">
        <f t="shared" si="0"/>
        <v>694.49481448084009</v>
      </c>
      <c r="K19" s="25">
        <v>2.5</v>
      </c>
      <c r="L19" s="25">
        <v>3.3</v>
      </c>
      <c r="M19" s="22">
        <f t="shared" si="2"/>
        <v>195.73523309844711</v>
      </c>
    </row>
    <row r="20" spans="6:13" s="19" customFormat="1">
      <c r="F20" s="21">
        <v>4</v>
      </c>
      <c r="G20" s="21">
        <v>3.8</v>
      </c>
      <c r="H20" s="23">
        <f t="shared" si="0"/>
        <v>618.96915493506947</v>
      </c>
      <c r="K20" s="25">
        <v>3</v>
      </c>
      <c r="L20" s="25">
        <v>3.3</v>
      </c>
      <c r="M20" s="22">
        <f t="shared" si="2"/>
        <v>195.73523309844711</v>
      </c>
    </row>
    <row r="21" spans="6:13" s="19" customFormat="1">
      <c r="F21" s="21">
        <v>5</v>
      </c>
      <c r="G21" s="21">
        <v>4</v>
      </c>
      <c r="H21" s="23">
        <f t="shared" si="0"/>
        <v>981</v>
      </c>
      <c r="J21" s="19" t="s">
        <v>20</v>
      </c>
      <c r="K21" s="24">
        <v>1</v>
      </c>
      <c r="L21" s="24">
        <v>3.7</v>
      </c>
      <c r="M21" s="22">
        <f t="shared" si="2"/>
        <v>491.66467618835446</v>
      </c>
    </row>
    <row r="22" spans="6:13" s="19" customFormat="1">
      <c r="K22" s="24">
        <v>1.5</v>
      </c>
      <c r="L22" s="24">
        <v>3.6</v>
      </c>
      <c r="M22" s="22">
        <f t="shared" si="2"/>
        <v>390.54313431298112</v>
      </c>
    </row>
    <row r="23" spans="6:13" s="19" customFormat="1">
      <c r="K23" s="24">
        <v>2</v>
      </c>
      <c r="L23" s="24">
        <v>3.5</v>
      </c>
      <c r="M23" s="22">
        <f t="shared" si="2"/>
        <v>310.2194384625181</v>
      </c>
    </row>
    <row r="24" spans="6:13" s="19" customFormat="1">
      <c r="K24" s="24">
        <v>2.5</v>
      </c>
      <c r="L24" s="24">
        <v>3.7</v>
      </c>
      <c r="M24" s="22">
        <f t="shared" si="2"/>
        <v>491.66467618835446</v>
      </c>
    </row>
    <row r="25" spans="6:13" s="19" customFormat="1">
      <c r="K25" s="24">
        <v>3</v>
      </c>
      <c r="L25" s="24">
        <v>3.2</v>
      </c>
      <c r="M25" s="22">
        <f t="shared" si="2"/>
        <v>155.47802218043532</v>
      </c>
    </row>
    <row r="26" spans="6:13" s="19" customFormat="1">
      <c r="K26" s="24">
        <v>3.5</v>
      </c>
      <c r="L26" s="24">
        <v>3.5</v>
      </c>
      <c r="M26" s="22">
        <f t="shared" si="2"/>
        <v>310.2194384625181</v>
      </c>
    </row>
    <row r="27" spans="6:13" s="19" customFormat="1">
      <c r="K27" s="24">
        <v>4</v>
      </c>
      <c r="L27" s="24">
        <v>3.55</v>
      </c>
      <c r="M27" s="22">
        <f t="shared" si="2"/>
        <v>348.07193483813751</v>
      </c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85"/>
  <sheetViews>
    <sheetView zoomScaleNormal="100" workbookViewId="0">
      <selection activeCell="G11" sqref="G11"/>
    </sheetView>
  </sheetViews>
  <sheetFormatPr defaultRowHeight="12.75"/>
  <cols>
    <col min="1" max="1" width="9.140625" style="8"/>
    <col min="2" max="2" width="17.42578125" style="8" customWidth="1"/>
    <col min="3" max="16384" width="9.140625" style="8"/>
  </cols>
  <sheetData>
    <row r="1" spans="1:21">
      <c r="A1" s="2" t="s">
        <v>23</v>
      </c>
      <c r="B1" s="3">
        <v>41687</v>
      </c>
      <c r="C1" s="2"/>
      <c r="D1" s="2"/>
      <c r="E1" s="2"/>
      <c r="F1" s="2"/>
      <c r="G1" s="2"/>
    </row>
    <row r="2" spans="1:21">
      <c r="A2" s="2" t="s">
        <v>5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28</v>
      </c>
    </row>
    <row r="3" spans="1:21">
      <c r="A3" s="2" t="s">
        <v>7</v>
      </c>
      <c r="B3" s="2" t="s">
        <v>7</v>
      </c>
      <c r="C3" s="2"/>
      <c r="D3" s="2" t="s">
        <v>2</v>
      </c>
      <c r="E3" s="2" t="s">
        <v>2</v>
      </c>
      <c r="F3" s="2" t="s">
        <v>8</v>
      </c>
      <c r="G3" s="2" t="s">
        <v>2</v>
      </c>
    </row>
    <row r="4" spans="1:21">
      <c r="A4" s="9" t="s">
        <v>29</v>
      </c>
      <c r="B4" s="9">
        <v>1</v>
      </c>
      <c r="C4" s="9">
        <v>12</v>
      </c>
      <c r="D4" s="9" t="s">
        <v>30</v>
      </c>
      <c r="E4" s="9">
        <v>300</v>
      </c>
      <c r="F4" s="9"/>
      <c r="G4" s="9"/>
    </row>
    <row r="5" spans="1:21">
      <c r="A5" s="9" t="s">
        <v>31</v>
      </c>
      <c r="B5" s="9">
        <v>2.5</v>
      </c>
      <c r="C5" s="9"/>
      <c r="D5" s="9">
        <v>550</v>
      </c>
      <c r="E5" s="9">
        <v>275</v>
      </c>
      <c r="F5" s="9">
        <v>3.2</v>
      </c>
      <c r="G5" s="11">
        <f>((10^F5)/100)*9.81</f>
        <v>155.47802218043546</v>
      </c>
    </row>
    <row r="6" spans="1:21">
      <c r="A6" s="9" t="s">
        <v>32</v>
      </c>
      <c r="B6" s="9">
        <v>5.5</v>
      </c>
      <c r="C6" s="9"/>
      <c r="D6" s="9" t="s">
        <v>30</v>
      </c>
      <c r="E6" s="9">
        <v>300</v>
      </c>
      <c r="F6" s="9">
        <v>3.35</v>
      </c>
      <c r="G6" s="11">
        <f>((10^F6)/100)*9.81</f>
        <v>219.61854369355436</v>
      </c>
    </row>
    <row r="7" spans="1:21">
      <c r="A7" s="9" t="s">
        <v>33</v>
      </c>
      <c r="B7" s="9">
        <v>7</v>
      </c>
      <c r="D7" s="9" t="s">
        <v>34</v>
      </c>
      <c r="F7" s="9">
        <v>3.5</v>
      </c>
      <c r="G7" s="11">
        <f>((10^F7)/100)*9.81</f>
        <v>310.2194384625181</v>
      </c>
      <c r="H7" s="2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>
      <c r="A8" s="9" t="s">
        <v>35</v>
      </c>
      <c r="B8" s="9">
        <v>8.5</v>
      </c>
      <c r="C8" s="9"/>
      <c r="D8" s="9" t="s">
        <v>30</v>
      </c>
      <c r="E8" s="9">
        <v>300</v>
      </c>
      <c r="F8" s="9">
        <v>3.5</v>
      </c>
      <c r="G8" s="11">
        <f>((10^F8)/100)*9.81</f>
        <v>310.2194384625181</v>
      </c>
      <c r="H8" s="13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>
      <c r="A9" s="9" t="s">
        <v>36</v>
      </c>
      <c r="B9" s="9">
        <v>8.9</v>
      </c>
      <c r="C9" s="9">
        <v>38</v>
      </c>
      <c r="D9" s="9" t="s">
        <v>30</v>
      </c>
      <c r="E9" s="9">
        <v>300</v>
      </c>
      <c r="F9" s="10"/>
      <c r="G9" s="11"/>
      <c r="H9" s="13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>
      <c r="A10" s="14"/>
      <c r="B10" s="14"/>
      <c r="C10" s="14"/>
      <c r="D10" s="15"/>
      <c r="E10" s="14"/>
      <c r="F10" s="15"/>
      <c r="H10" s="13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>
      <c r="A12" s="2" t="s">
        <v>37</v>
      </c>
      <c r="B12" s="3">
        <v>41898</v>
      </c>
      <c r="C12" s="2"/>
      <c r="D12" s="2"/>
      <c r="E12" s="2"/>
      <c r="F12" s="2"/>
    </row>
    <row r="13" spans="1:21">
      <c r="A13" s="2" t="s">
        <v>5</v>
      </c>
      <c r="B13" s="2" t="s">
        <v>24</v>
      </c>
      <c r="C13" s="2" t="s">
        <v>26</v>
      </c>
      <c r="D13" s="2" t="s">
        <v>27</v>
      </c>
      <c r="E13" s="2" t="s">
        <v>28</v>
      </c>
      <c r="F13" s="2" t="s">
        <v>28</v>
      </c>
      <c r="H13" s="2" t="s">
        <v>38</v>
      </c>
    </row>
    <row r="14" spans="1:21">
      <c r="A14" s="2" t="s">
        <v>7</v>
      </c>
      <c r="B14" s="2" t="s">
        <v>7</v>
      </c>
      <c r="C14" s="2" t="s">
        <v>2</v>
      </c>
      <c r="D14" s="2" t="s">
        <v>2</v>
      </c>
      <c r="E14" s="2" t="s">
        <v>8</v>
      </c>
      <c r="F14" s="2" t="s">
        <v>2</v>
      </c>
      <c r="H14" s="4"/>
    </row>
    <row r="15" spans="1:21">
      <c r="A15" s="9" t="s">
        <v>29</v>
      </c>
      <c r="B15" s="9">
        <v>1</v>
      </c>
      <c r="C15" s="9">
        <v>360</v>
      </c>
      <c r="D15" s="9">
        <v>180</v>
      </c>
      <c r="E15" s="9"/>
      <c r="F15" s="9"/>
      <c r="H15" s="13" t="s">
        <v>39</v>
      </c>
    </row>
    <row r="16" spans="1:21">
      <c r="A16" s="9" t="s">
        <v>40</v>
      </c>
      <c r="B16" s="9">
        <v>2.9</v>
      </c>
      <c r="C16" s="9">
        <v>300</v>
      </c>
      <c r="D16" s="9">
        <v>150</v>
      </c>
      <c r="E16" s="9"/>
      <c r="F16" s="11"/>
      <c r="H16" s="13" t="s">
        <v>39</v>
      </c>
    </row>
    <row r="17" spans="1:8">
      <c r="A17" s="9" t="s">
        <v>32</v>
      </c>
      <c r="B17" s="9">
        <v>5.5</v>
      </c>
      <c r="C17" s="9">
        <v>200</v>
      </c>
      <c r="D17" s="9">
        <v>100</v>
      </c>
      <c r="E17" s="9">
        <v>3.3</v>
      </c>
      <c r="F17" s="11">
        <f t="shared" ref="F17:F19" si="0">((10^E17)/100)*9.81</f>
        <v>195.73523309844717</v>
      </c>
      <c r="H17" s="13" t="s">
        <v>41</v>
      </c>
    </row>
    <row r="18" spans="1:8">
      <c r="A18" s="9" t="s">
        <v>33</v>
      </c>
      <c r="B18" s="9">
        <v>7</v>
      </c>
      <c r="C18" s="9">
        <v>450</v>
      </c>
      <c r="D18" s="9">
        <v>225</v>
      </c>
      <c r="E18" s="9">
        <v>3.34</v>
      </c>
      <c r="F18" s="11">
        <f t="shared" si="0"/>
        <v>214.61941530945114</v>
      </c>
      <c r="H18" s="13" t="s">
        <v>41</v>
      </c>
    </row>
    <row r="19" spans="1:8">
      <c r="A19" s="9" t="s">
        <v>35</v>
      </c>
      <c r="B19" s="9">
        <v>8.5</v>
      </c>
      <c r="C19" s="9" t="s">
        <v>30</v>
      </c>
      <c r="D19" s="9">
        <v>300</v>
      </c>
      <c r="E19" s="9">
        <v>3.5</v>
      </c>
      <c r="F19" s="11">
        <f t="shared" si="0"/>
        <v>310.2194384625181</v>
      </c>
      <c r="H19" s="13" t="s">
        <v>42</v>
      </c>
    </row>
    <row r="20" spans="1:8">
      <c r="A20" s="9" t="s">
        <v>36</v>
      </c>
      <c r="B20" s="9">
        <v>8.9</v>
      </c>
      <c r="C20" s="9" t="s">
        <v>30</v>
      </c>
      <c r="D20" s="9">
        <v>300</v>
      </c>
      <c r="E20" s="9"/>
      <c r="F20" s="11"/>
      <c r="H20" s="13" t="s">
        <v>42</v>
      </c>
    </row>
    <row r="22" spans="1:8">
      <c r="A22" s="2" t="s">
        <v>43</v>
      </c>
      <c r="B22" s="2" t="s">
        <v>44</v>
      </c>
      <c r="C22" s="2"/>
      <c r="D22" s="2"/>
      <c r="E22" s="2"/>
      <c r="F22" s="2"/>
    </row>
    <row r="23" spans="1:8">
      <c r="A23" s="2" t="s">
        <v>5</v>
      </c>
      <c r="B23" s="2" t="s">
        <v>24</v>
      </c>
      <c r="C23" s="2" t="s">
        <v>26</v>
      </c>
      <c r="D23" s="2" t="s">
        <v>27</v>
      </c>
      <c r="E23" s="2" t="s">
        <v>28</v>
      </c>
      <c r="F23" s="2" t="s">
        <v>28</v>
      </c>
      <c r="H23" s="2" t="s">
        <v>38</v>
      </c>
    </row>
    <row r="24" spans="1:8">
      <c r="A24" s="2" t="s">
        <v>7</v>
      </c>
      <c r="B24" s="2" t="s">
        <v>7</v>
      </c>
      <c r="C24" s="2" t="s">
        <v>2</v>
      </c>
      <c r="D24" s="2" t="s">
        <v>2</v>
      </c>
      <c r="E24" s="2" t="s">
        <v>8</v>
      </c>
      <c r="F24" s="2" t="s">
        <v>2</v>
      </c>
      <c r="H24" s="4"/>
    </row>
    <row r="25" spans="1:8">
      <c r="A25" s="9" t="s">
        <v>29</v>
      </c>
      <c r="B25" s="9">
        <v>1</v>
      </c>
      <c r="C25" s="9">
        <v>400</v>
      </c>
      <c r="D25" s="9">
        <v>200</v>
      </c>
      <c r="E25" s="9"/>
      <c r="F25" s="9"/>
      <c r="H25" s="13" t="s">
        <v>41</v>
      </c>
    </row>
    <row r="26" spans="1:8">
      <c r="A26" s="9" t="s">
        <v>31</v>
      </c>
      <c r="B26" s="9">
        <v>2.5</v>
      </c>
      <c r="C26" s="9">
        <v>200</v>
      </c>
      <c r="D26" s="9">
        <v>100</v>
      </c>
      <c r="E26" s="2">
        <v>3.625</v>
      </c>
      <c r="F26" s="16">
        <v>413.68426986343957</v>
      </c>
      <c r="H26" s="13" t="s">
        <v>42</v>
      </c>
    </row>
    <row r="27" spans="1:8">
      <c r="A27" s="9" t="s">
        <v>32</v>
      </c>
      <c r="B27" s="9">
        <v>5.5</v>
      </c>
      <c r="C27" s="9" t="s">
        <v>30</v>
      </c>
      <c r="D27" s="9">
        <v>300</v>
      </c>
      <c r="E27" s="9">
        <v>3.72</v>
      </c>
      <c r="F27" s="11">
        <f>((10^E27)/100)*9.81</f>
        <v>514.8361185050278</v>
      </c>
      <c r="H27" s="13" t="s">
        <v>42</v>
      </c>
    </row>
    <row r="28" spans="1:8">
      <c r="A28" s="9" t="s">
        <v>33</v>
      </c>
      <c r="B28" s="9">
        <v>7</v>
      </c>
      <c r="C28" s="9">
        <v>220</v>
      </c>
      <c r="D28" s="9">
        <v>110</v>
      </c>
      <c r="E28" s="9">
        <v>3.65</v>
      </c>
      <c r="F28" s="11">
        <f>((10^E28)/100)*9.81</f>
        <v>438.19660390009517</v>
      </c>
      <c r="H28" s="13" t="s">
        <v>41</v>
      </c>
    </row>
    <row r="29" spans="1:8">
      <c r="A29" s="9" t="s">
        <v>35</v>
      </c>
      <c r="B29" s="9">
        <v>8.5</v>
      </c>
      <c r="C29" s="9">
        <v>550</v>
      </c>
      <c r="D29" s="9">
        <v>275</v>
      </c>
      <c r="E29" s="9">
        <v>3.4</v>
      </c>
      <c r="F29" s="11">
        <f>((10^E29)/100)*9.81</f>
        <v>246.41605893108994</v>
      </c>
      <c r="H29" s="13" t="s">
        <v>39</v>
      </c>
    </row>
    <row r="30" spans="1:8">
      <c r="A30" s="9" t="s">
        <v>36</v>
      </c>
      <c r="B30" s="9">
        <v>8.9</v>
      </c>
      <c r="C30" s="9" t="s">
        <v>30</v>
      </c>
      <c r="D30" s="9">
        <v>300</v>
      </c>
      <c r="E30" s="9"/>
      <c r="F30" s="11"/>
      <c r="H30" s="13" t="s">
        <v>39</v>
      </c>
    </row>
    <row r="32" spans="1:8">
      <c r="A32" s="2" t="s">
        <v>45</v>
      </c>
      <c r="B32" s="3">
        <v>41718</v>
      </c>
      <c r="C32" s="2"/>
      <c r="D32" s="2"/>
      <c r="E32" s="2"/>
      <c r="F32" s="2"/>
    </row>
    <row r="33" spans="1:15">
      <c r="A33" s="2" t="s">
        <v>5</v>
      </c>
      <c r="B33" s="2" t="s">
        <v>24</v>
      </c>
      <c r="C33" s="2" t="s">
        <v>26</v>
      </c>
      <c r="D33" s="2" t="s">
        <v>27</v>
      </c>
      <c r="E33" s="2" t="s">
        <v>28</v>
      </c>
      <c r="F33" s="2" t="s">
        <v>28</v>
      </c>
    </row>
    <row r="34" spans="1:15">
      <c r="A34" s="2" t="s">
        <v>7</v>
      </c>
      <c r="B34" s="2" t="s">
        <v>7</v>
      </c>
      <c r="C34" s="2" t="s">
        <v>2</v>
      </c>
      <c r="D34" s="2" t="s">
        <v>2</v>
      </c>
      <c r="E34" s="2" t="s">
        <v>8</v>
      </c>
      <c r="F34" s="2" t="s">
        <v>2</v>
      </c>
    </row>
    <row r="35" spans="1:15">
      <c r="A35" s="9" t="s">
        <v>29</v>
      </c>
      <c r="B35" s="9">
        <v>1</v>
      </c>
      <c r="C35" s="9"/>
      <c r="D35" s="9"/>
      <c r="E35" s="9"/>
      <c r="F35" s="9"/>
    </row>
    <row r="36" spans="1:15">
      <c r="A36" s="9" t="s">
        <v>31</v>
      </c>
      <c r="B36" s="9">
        <v>2.5</v>
      </c>
      <c r="C36" s="9" t="s">
        <v>30</v>
      </c>
      <c r="D36" s="9">
        <v>300</v>
      </c>
      <c r="E36" s="9">
        <v>3.5</v>
      </c>
      <c r="F36" s="11">
        <f>((10^E36)/100)*9.81</f>
        <v>310.2194384625181</v>
      </c>
    </row>
    <row r="37" spans="1:15">
      <c r="A37" s="9" t="s">
        <v>46</v>
      </c>
      <c r="B37" s="9">
        <v>4</v>
      </c>
      <c r="C37" s="9" t="s">
        <v>30</v>
      </c>
      <c r="D37" s="9">
        <v>300</v>
      </c>
      <c r="E37" s="9">
        <v>3.85</v>
      </c>
      <c r="F37" s="11">
        <f>((10^E37)/100)*9.81</f>
        <v>694.49481448083964</v>
      </c>
    </row>
    <row r="38" spans="1:15">
      <c r="A38" s="9" t="s">
        <v>32</v>
      </c>
      <c r="B38" s="9">
        <v>5.5</v>
      </c>
      <c r="C38" s="9" t="s">
        <v>30</v>
      </c>
      <c r="D38" s="9">
        <v>300</v>
      </c>
      <c r="E38" s="9">
        <v>3.7</v>
      </c>
      <c r="F38" s="11">
        <f>((10^E38)/100)*9.81</f>
        <v>491.66467618835509</v>
      </c>
    </row>
    <row r="39" spans="1:15">
      <c r="A39" s="9" t="s">
        <v>33</v>
      </c>
      <c r="B39" s="9">
        <v>7</v>
      </c>
      <c r="C39" s="9" t="s">
        <v>30</v>
      </c>
      <c r="D39" s="9">
        <v>300</v>
      </c>
      <c r="E39" s="9">
        <v>3.6</v>
      </c>
      <c r="F39" s="11">
        <f>((10^E39)/100)*9.81</f>
        <v>390.54313431298124</v>
      </c>
    </row>
    <row r="40" spans="1:15">
      <c r="A40" s="9" t="s">
        <v>47</v>
      </c>
      <c r="B40" s="9">
        <v>7.4</v>
      </c>
      <c r="C40" s="9" t="s">
        <v>30</v>
      </c>
      <c r="D40" s="9">
        <v>300</v>
      </c>
      <c r="E40" s="9"/>
      <c r="F40" s="11"/>
      <c r="M40" s="5" t="s">
        <v>69</v>
      </c>
      <c r="N40" s="5"/>
      <c r="O40" s="5"/>
    </row>
    <row r="41" spans="1:15">
      <c r="M41" s="6" t="s">
        <v>5</v>
      </c>
      <c r="N41" s="6" t="s">
        <v>4</v>
      </c>
      <c r="O41" s="6" t="s">
        <v>1</v>
      </c>
    </row>
    <row r="42" spans="1:15">
      <c r="A42" s="2" t="s">
        <v>48</v>
      </c>
      <c r="B42" s="3">
        <v>41669</v>
      </c>
      <c r="C42" s="2"/>
      <c r="D42" s="2"/>
      <c r="E42" s="2"/>
      <c r="F42" s="2"/>
      <c r="M42" s="6"/>
      <c r="N42" s="6" t="s">
        <v>14</v>
      </c>
      <c r="O42" s="6" t="s">
        <v>3</v>
      </c>
    </row>
    <row r="43" spans="1:15">
      <c r="A43" s="2" t="s">
        <v>5</v>
      </c>
      <c r="B43" s="2" t="s">
        <v>24</v>
      </c>
      <c r="C43" s="2" t="s">
        <v>26</v>
      </c>
      <c r="D43" s="2" t="s">
        <v>27</v>
      </c>
      <c r="E43" s="2" t="s">
        <v>28</v>
      </c>
      <c r="F43" s="2" t="s">
        <v>28</v>
      </c>
      <c r="H43" s="2" t="s">
        <v>38</v>
      </c>
      <c r="M43" s="6">
        <v>0</v>
      </c>
      <c r="N43" s="6">
        <v>4</v>
      </c>
      <c r="O43" s="17">
        <f>9.81*10^(N43-2)</f>
        <v>981</v>
      </c>
    </row>
    <row r="44" spans="1:15">
      <c r="A44" s="2" t="s">
        <v>7</v>
      </c>
      <c r="B44" s="2" t="s">
        <v>7</v>
      </c>
      <c r="C44" s="2" t="s">
        <v>2</v>
      </c>
      <c r="D44" s="2" t="s">
        <v>2</v>
      </c>
      <c r="E44" s="2" t="s">
        <v>8</v>
      </c>
      <c r="F44" s="2" t="s">
        <v>2</v>
      </c>
      <c r="H44" s="7"/>
      <c r="M44" s="6">
        <v>1</v>
      </c>
      <c r="N44" s="6">
        <v>3.5</v>
      </c>
      <c r="O44" s="17">
        <f>9.81*10^(N44-2)</f>
        <v>310.2194384625181</v>
      </c>
    </row>
    <row r="45" spans="1:15">
      <c r="A45" s="9" t="s">
        <v>29</v>
      </c>
      <c r="B45" s="9">
        <v>1</v>
      </c>
      <c r="C45" s="9">
        <v>500</v>
      </c>
      <c r="D45" s="9">
        <v>250</v>
      </c>
      <c r="E45" s="9"/>
      <c r="F45" s="9"/>
      <c r="H45" s="18" t="s">
        <v>49</v>
      </c>
      <c r="M45" s="6">
        <v>5.5</v>
      </c>
      <c r="N45" s="6">
        <v>3.5</v>
      </c>
      <c r="O45" s="17">
        <f>9.81*10^(N45-2)</f>
        <v>310.2194384625181</v>
      </c>
    </row>
    <row r="46" spans="1:15">
      <c r="A46" s="9" t="s">
        <v>31</v>
      </c>
      <c r="B46" s="9">
        <v>2.5</v>
      </c>
      <c r="C46" s="9">
        <v>400</v>
      </c>
      <c r="D46" s="9">
        <v>200</v>
      </c>
      <c r="E46" s="9">
        <v>3.8</v>
      </c>
      <c r="F46" s="11">
        <f>((10^E46)/100)*9.81</f>
        <v>618.96915493507015</v>
      </c>
      <c r="H46" s="18" t="s">
        <v>39</v>
      </c>
      <c r="M46" s="6">
        <v>8</v>
      </c>
      <c r="N46" s="6">
        <v>3.8</v>
      </c>
      <c r="O46" s="17">
        <f>9.81*10^(N46-2)</f>
        <v>618.96915493506947</v>
      </c>
    </row>
    <row r="47" spans="1:15">
      <c r="A47" s="9" t="s">
        <v>46</v>
      </c>
      <c r="B47" s="9">
        <v>4</v>
      </c>
      <c r="C47" s="9"/>
      <c r="D47" s="9"/>
      <c r="E47" s="9">
        <v>4.55</v>
      </c>
      <c r="F47" s="11">
        <v>900</v>
      </c>
      <c r="H47" s="18" t="s">
        <v>39</v>
      </c>
    </row>
    <row r="48" spans="1:15">
      <c r="A48" s="9" t="s">
        <v>33</v>
      </c>
      <c r="B48" s="9">
        <v>7</v>
      </c>
      <c r="C48" s="9" t="s">
        <v>30</v>
      </c>
      <c r="D48" s="9">
        <v>300</v>
      </c>
      <c r="E48" s="9">
        <v>4.05</v>
      </c>
      <c r="F48" s="11">
        <f>((10^E48)/100)*9.81</f>
        <v>1100.7001036702266</v>
      </c>
      <c r="H48" s="18" t="s">
        <v>39</v>
      </c>
    </row>
    <row r="49" spans="1:8">
      <c r="A49" s="9" t="s">
        <v>35</v>
      </c>
      <c r="B49" s="9">
        <v>8.5</v>
      </c>
      <c r="C49" s="9">
        <v>575</v>
      </c>
      <c r="D49" s="9">
        <v>288</v>
      </c>
      <c r="E49" s="10">
        <v>4.05</v>
      </c>
      <c r="F49" s="11">
        <f>((10^E49)/100)*9.81</f>
        <v>1100.7001036702266</v>
      </c>
      <c r="H49" s="18" t="s">
        <v>41</v>
      </c>
    </row>
    <row r="50" spans="1:8">
      <c r="A50" s="9" t="s">
        <v>36</v>
      </c>
      <c r="B50" s="9">
        <v>8.9</v>
      </c>
      <c r="C50" s="9" t="s">
        <v>30</v>
      </c>
      <c r="D50" s="9">
        <v>300</v>
      </c>
      <c r="E50" s="9"/>
      <c r="F50" s="9"/>
      <c r="H50" s="18" t="s">
        <v>41</v>
      </c>
    </row>
    <row r="52" spans="1:8">
      <c r="A52" s="2" t="s">
        <v>50</v>
      </c>
      <c r="B52" s="2"/>
      <c r="C52" s="2"/>
      <c r="D52" s="2"/>
      <c r="E52" s="2"/>
      <c r="F52" s="2"/>
    </row>
    <row r="53" spans="1:8">
      <c r="A53" s="2" t="s">
        <v>5</v>
      </c>
      <c r="B53" s="2" t="s">
        <v>24</v>
      </c>
      <c r="C53" s="2" t="s">
        <v>26</v>
      </c>
      <c r="D53" s="2" t="s">
        <v>27</v>
      </c>
      <c r="E53" s="2" t="s">
        <v>28</v>
      </c>
      <c r="F53" s="2" t="s">
        <v>28</v>
      </c>
      <c r="H53" s="2" t="s">
        <v>38</v>
      </c>
    </row>
    <row r="54" spans="1:8">
      <c r="A54" s="2" t="s">
        <v>7</v>
      </c>
      <c r="B54" s="2" t="s">
        <v>7</v>
      </c>
      <c r="C54" s="2" t="s">
        <v>2</v>
      </c>
      <c r="D54" s="2" t="s">
        <v>2</v>
      </c>
      <c r="E54" s="2" t="s">
        <v>8</v>
      </c>
      <c r="F54" s="2" t="s">
        <v>2</v>
      </c>
      <c r="H54" s="4"/>
    </row>
    <row r="55" spans="1:8">
      <c r="A55" s="9" t="s">
        <v>29</v>
      </c>
      <c r="B55" s="9">
        <v>1</v>
      </c>
      <c r="C55" s="9" t="s">
        <v>30</v>
      </c>
      <c r="D55" s="9">
        <v>300</v>
      </c>
      <c r="E55" s="9"/>
      <c r="F55" s="9"/>
      <c r="H55" s="13" t="s">
        <v>39</v>
      </c>
    </row>
    <row r="56" spans="1:8">
      <c r="A56" s="9" t="s">
        <v>31</v>
      </c>
      <c r="B56" s="9">
        <v>2.5</v>
      </c>
      <c r="C56" s="9" t="s">
        <v>30</v>
      </c>
      <c r="D56" s="9">
        <v>300</v>
      </c>
      <c r="E56" s="9">
        <v>4.5</v>
      </c>
      <c r="F56" s="11">
        <f>((10^E56)/100)*9.81</f>
        <v>3102.1943846251852</v>
      </c>
      <c r="H56" s="13" t="s">
        <v>39</v>
      </c>
    </row>
    <row r="57" spans="1:8">
      <c r="A57" s="9" t="s">
        <v>46</v>
      </c>
      <c r="B57" s="9">
        <v>4</v>
      </c>
      <c r="C57" s="9" t="s">
        <v>30</v>
      </c>
      <c r="D57" s="9">
        <v>300</v>
      </c>
      <c r="E57" s="9">
        <v>4.45</v>
      </c>
      <c r="F57" s="11">
        <f>((10^E57)/100)*9.81</f>
        <v>2764.8336555704345</v>
      </c>
      <c r="H57" s="13" t="s">
        <v>39</v>
      </c>
    </row>
    <row r="58" spans="1:8">
      <c r="A58" s="9" t="s">
        <v>32</v>
      </c>
      <c r="B58" s="9">
        <v>5.5</v>
      </c>
      <c r="C58" s="9" t="s">
        <v>30</v>
      </c>
      <c r="D58" s="9">
        <v>300</v>
      </c>
      <c r="E58" s="9">
        <v>4.3</v>
      </c>
      <c r="F58" s="11">
        <f>((10^E58)/100)*9.81</f>
        <v>1957.3523309844707</v>
      </c>
      <c r="H58" s="13" t="s">
        <v>39</v>
      </c>
    </row>
    <row r="59" spans="1:8">
      <c r="A59" s="9" t="s">
        <v>33</v>
      </c>
      <c r="B59" s="9">
        <v>7</v>
      </c>
      <c r="C59" s="9" t="s">
        <v>30</v>
      </c>
      <c r="D59" s="9">
        <v>300</v>
      </c>
      <c r="E59" s="9">
        <v>4</v>
      </c>
      <c r="F59" s="11">
        <f>((10^E59)/100)*9.81</f>
        <v>981</v>
      </c>
      <c r="H59" s="13" t="s">
        <v>39</v>
      </c>
    </row>
    <row r="60" spans="1:8">
      <c r="A60" s="9" t="s">
        <v>35</v>
      </c>
      <c r="B60" s="9">
        <v>8.5</v>
      </c>
      <c r="C60" s="9" t="s">
        <v>30</v>
      </c>
      <c r="D60" s="9">
        <v>300</v>
      </c>
      <c r="E60" s="9">
        <v>4.2</v>
      </c>
      <c r="F60" s="11">
        <f>((10^E60)/100)*9.81</f>
        <v>1554.7802218043535</v>
      </c>
      <c r="H60" s="13"/>
    </row>
    <row r="61" spans="1:8">
      <c r="A61" s="9" t="s">
        <v>36</v>
      </c>
      <c r="B61" s="9">
        <v>8.9</v>
      </c>
      <c r="C61" s="9">
        <v>250</v>
      </c>
      <c r="D61" s="9">
        <v>125</v>
      </c>
      <c r="E61" s="9"/>
      <c r="F61" s="11">
        <v>250</v>
      </c>
      <c r="H61" s="13" t="s">
        <v>51</v>
      </c>
    </row>
    <row r="62" spans="1:8">
      <c r="A62" s="9" t="s">
        <v>52</v>
      </c>
      <c r="B62" s="9">
        <v>10</v>
      </c>
      <c r="C62" s="9">
        <v>510</v>
      </c>
      <c r="D62" s="9">
        <v>255</v>
      </c>
      <c r="E62" s="9"/>
      <c r="F62" s="11">
        <v>240</v>
      </c>
      <c r="H62" s="13" t="s">
        <v>41</v>
      </c>
    </row>
    <row r="64" spans="1:8">
      <c r="A64" s="2" t="s">
        <v>53</v>
      </c>
      <c r="B64" s="3">
        <v>41729</v>
      </c>
      <c r="C64" s="2"/>
      <c r="D64" s="2"/>
      <c r="E64" s="2"/>
      <c r="F64" s="2"/>
      <c r="G64" s="2"/>
    </row>
    <row r="65" spans="1:9">
      <c r="A65" s="2" t="s">
        <v>54</v>
      </c>
      <c r="B65" s="2" t="s">
        <v>24</v>
      </c>
      <c r="C65" s="2" t="s">
        <v>25</v>
      </c>
      <c r="D65" s="2" t="s">
        <v>26</v>
      </c>
      <c r="E65" s="2" t="s">
        <v>27</v>
      </c>
      <c r="F65" s="2" t="s">
        <v>28</v>
      </c>
      <c r="G65" s="2" t="s">
        <v>28</v>
      </c>
      <c r="I65" s="2" t="s">
        <v>38</v>
      </c>
    </row>
    <row r="66" spans="1:9">
      <c r="A66" s="2" t="s">
        <v>7</v>
      </c>
      <c r="B66" s="2" t="s">
        <v>7</v>
      </c>
      <c r="C66" s="2"/>
      <c r="D66" s="2" t="s">
        <v>2</v>
      </c>
      <c r="E66" s="2" t="s">
        <v>2</v>
      </c>
      <c r="F66" s="2" t="s">
        <v>8</v>
      </c>
      <c r="G66" s="2" t="s">
        <v>2</v>
      </c>
      <c r="I66" s="4"/>
    </row>
    <row r="67" spans="1:9">
      <c r="A67" s="9" t="s">
        <v>55</v>
      </c>
      <c r="B67" s="10">
        <f>(1.6+1.75)/2</f>
        <v>1.675</v>
      </c>
      <c r="C67" s="9"/>
      <c r="D67" s="9"/>
      <c r="E67" s="9"/>
      <c r="F67" s="9">
        <v>3.95</v>
      </c>
      <c r="G67" s="11">
        <f>((10^F67)/100)*9.81</f>
        <v>874.31717030920561</v>
      </c>
      <c r="I67" s="13" t="s">
        <v>56</v>
      </c>
    </row>
    <row r="68" spans="1:9">
      <c r="A68" s="9" t="s">
        <v>31</v>
      </c>
      <c r="B68" s="10">
        <v>2.5</v>
      </c>
      <c r="C68" s="9"/>
      <c r="D68" s="9" t="s">
        <v>30</v>
      </c>
      <c r="E68" s="9">
        <v>300</v>
      </c>
      <c r="F68" s="9">
        <v>4.1500000000000004</v>
      </c>
      <c r="G68" s="11">
        <f t="shared" ref="G68:G75" si="1">((10^F68)/100)*9.81</f>
        <v>1385.6993312749239</v>
      </c>
      <c r="I68" s="13" t="s">
        <v>57</v>
      </c>
    </row>
    <row r="69" spans="1:9">
      <c r="A69" s="9" t="s">
        <v>58</v>
      </c>
      <c r="B69" s="10">
        <v>2.75</v>
      </c>
      <c r="C69" s="9"/>
      <c r="D69" s="9"/>
      <c r="E69" s="9"/>
      <c r="F69" s="9">
        <v>3.5</v>
      </c>
      <c r="G69" s="11">
        <f t="shared" si="1"/>
        <v>310.2194384625181</v>
      </c>
      <c r="I69" s="13" t="s">
        <v>42</v>
      </c>
    </row>
    <row r="70" spans="1:9">
      <c r="A70" s="9" t="s">
        <v>59</v>
      </c>
      <c r="B70" s="10">
        <v>4.0750000000000002</v>
      </c>
      <c r="C70" s="9"/>
      <c r="D70" s="9" t="s">
        <v>30</v>
      </c>
      <c r="E70" s="9">
        <v>300</v>
      </c>
      <c r="F70" s="9">
        <v>3.85</v>
      </c>
      <c r="G70" s="11">
        <f t="shared" si="1"/>
        <v>694.49481448083964</v>
      </c>
      <c r="I70" s="13" t="s">
        <v>41</v>
      </c>
    </row>
    <row r="71" spans="1:9">
      <c r="A71" s="9" t="s">
        <v>60</v>
      </c>
      <c r="B71" s="10">
        <v>4.5</v>
      </c>
      <c r="C71" s="9"/>
      <c r="D71" s="9" t="s">
        <v>30</v>
      </c>
      <c r="E71" s="9">
        <v>300</v>
      </c>
      <c r="F71" s="9">
        <v>3.95</v>
      </c>
      <c r="G71" s="11">
        <f t="shared" si="1"/>
        <v>874.31717030920561</v>
      </c>
      <c r="I71" s="13" t="s">
        <v>41</v>
      </c>
    </row>
    <row r="72" spans="1:9">
      <c r="A72" s="9" t="s">
        <v>61</v>
      </c>
      <c r="B72" s="10">
        <v>5.7249999999999996</v>
      </c>
      <c r="C72" s="9"/>
      <c r="D72" s="9" t="s">
        <v>30</v>
      </c>
      <c r="E72" s="9">
        <v>300</v>
      </c>
      <c r="F72" s="9">
        <v>3.9</v>
      </c>
      <c r="G72" s="11">
        <f t="shared" si="1"/>
        <v>779.23599826452028</v>
      </c>
      <c r="H72" s="13" t="s">
        <v>51</v>
      </c>
    </row>
    <row r="73" spans="1:9">
      <c r="A73" s="9" t="s">
        <v>62</v>
      </c>
      <c r="B73" s="10">
        <v>7.5</v>
      </c>
      <c r="C73" s="9"/>
      <c r="D73" s="9" t="s">
        <v>30</v>
      </c>
      <c r="E73" s="9">
        <v>300</v>
      </c>
      <c r="F73" s="9">
        <v>3.5</v>
      </c>
      <c r="G73" s="11">
        <f t="shared" si="1"/>
        <v>310.2194384625181</v>
      </c>
      <c r="I73" s="13" t="s">
        <v>41</v>
      </c>
    </row>
    <row r="74" spans="1:9">
      <c r="A74" s="9" t="s">
        <v>63</v>
      </c>
      <c r="B74" s="10">
        <v>7.75</v>
      </c>
      <c r="C74" s="9"/>
      <c r="D74" s="9" t="s">
        <v>30</v>
      </c>
      <c r="E74" s="9">
        <v>300</v>
      </c>
      <c r="F74" s="9">
        <v>4</v>
      </c>
      <c r="G74" s="11">
        <f t="shared" si="1"/>
        <v>981</v>
      </c>
      <c r="I74" s="13" t="s">
        <v>42</v>
      </c>
    </row>
    <row r="75" spans="1:9">
      <c r="A75" s="9" t="s">
        <v>64</v>
      </c>
      <c r="B75" s="10">
        <v>9.1999999999999993</v>
      </c>
      <c r="C75" s="9"/>
      <c r="D75" s="9">
        <v>400</v>
      </c>
      <c r="E75" s="9">
        <f>D75/2</f>
        <v>200</v>
      </c>
      <c r="F75" s="9">
        <v>3.5</v>
      </c>
      <c r="G75" s="11">
        <f t="shared" si="1"/>
        <v>310.2194384625181</v>
      </c>
      <c r="I75" s="13" t="s">
        <v>65</v>
      </c>
    </row>
    <row r="77" spans="1:9">
      <c r="A77" s="2" t="s">
        <v>66</v>
      </c>
      <c r="B77" s="2"/>
      <c r="C77" s="2"/>
      <c r="D77" s="2"/>
      <c r="E77" s="2"/>
      <c r="F77" s="2"/>
      <c r="G77" s="2"/>
      <c r="H77" s="4"/>
    </row>
    <row r="78" spans="1:9">
      <c r="A78" s="2" t="s">
        <v>5</v>
      </c>
      <c r="B78" s="2" t="s">
        <v>24</v>
      </c>
      <c r="C78" s="2" t="s">
        <v>25</v>
      </c>
      <c r="D78" s="2" t="s">
        <v>26</v>
      </c>
      <c r="E78" s="2" t="s">
        <v>27</v>
      </c>
      <c r="F78" s="2" t="s">
        <v>28</v>
      </c>
      <c r="G78" s="2" t="s">
        <v>28</v>
      </c>
      <c r="I78" s="2" t="s">
        <v>38</v>
      </c>
    </row>
    <row r="79" spans="1:9">
      <c r="A79" s="2" t="s">
        <v>7</v>
      </c>
      <c r="B79" s="2" t="s">
        <v>7</v>
      </c>
      <c r="C79" s="2"/>
      <c r="D79" s="2" t="s">
        <v>2</v>
      </c>
      <c r="E79" s="2" t="s">
        <v>2</v>
      </c>
      <c r="F79" s="2" t="s">
        <v>8</v>
      </c>
      <c r="G79" s="2" t="s">
        <v>2</v>
      </c>
      <c r="I79" s="4"/>
    </row>
    <row r="80" spans="1:9">
      <c r="A80" s="9" t="s">
        <v>31</v>
      </c>
      <c r="B80" s="9">
        <v>2.5</v>
      </c>
      <c r="C80" s="9"/>
      <c r="D80" s="9"/>
      <c r="E80" s="9"/>
      <c r="F80" s="9">
        <v>4.5999999999999996</v>
      </c>
      <c r="G80" s="11">
        <f>((10^F80)/100)*9.81</f>
        <v>3905.4313431298101</v>
      </c>
      <c r="I80" s="13" t="s">
        <v>42</v>
      </c>
    </row>
    <row r="81" spans="1:9">
      <c r="A81" s="9" t="s">
        <v>46</v>
      </c>
      <c r="B81" s="9">
        <v>4</v>
      </c>
      <c r="C81" s="9"/>
      <c r="D81" s="9" t="s">
        <v>30</v>
      </c>
      <c r="E81" s="9">
        <v>300</v>
      </c>
      <c r="F81" s="9">
        <v>4.5</v>
      </c>
      <c r="G81" s="11">
        <f>((10^F81)/100)*9.81</f>
        <v>3102.1943846251852</v>
      </c>
      <c r="I81" s="13" t="s">
        <v>41</v>
      </c>
    </row>
    <row r="82" spans="1:9">
      <c r="A82" s="9" t="s">
        <v>32</v>
      </c>
      <c r="B82" s="9">
        <v>5.5</v>
      </c>
      <c r="C82" s="9"/>
      <c r="D82" s="9" t="s">
        <v>30</v>
      </c>
      <c r="E82" s="9">
        <v>300</v>
      </c>
      <c r="F82" s="9">
        <v>4.0999999999999996</v>
      </c>
      <c r="G82" s="11">
        <f>((10^F82)/100)*9.81</f>
        <v>1235.005828970078</v>
      </c>
      <c r="I82" s="13" t="s">
        <v>41</v>
      </c>
    </row>
    <row r="83" spans="1:9">
      <c r="A83" s="9" t="s">
        <v>33</v>
      </c>
      <c r="B83" s="9">
        <v>7</v>
      </c>
      <c r="C83" s="9"/>
      <c r="D83" s="9" t="s">
        <v>30</v>
      </c>
      <c r="E83" s="9">
        <v>300</v>
      </c>
      <c r="F83" s="9">
        <v>3.85</v>
      </c>
      <c r="G83" s="11">
        <f>((10^F83)/100)*9.81</f>
        <v>694.49481448083964</v>
      </c>
      <c r="I83" s="13" t="s">
        <v>39</v>
      </c>
    </row>
    <row r="84" spans="1:9">
      <c r="A84" s="9" t="s">
        <v>35</v>
      </c>
      <c r="B84" s="9">
        <v>8.5</v>
      </c>
      <c r="C84" s="9"/>
      <c r="D84" s="9" t="s">
        <v>30</v>
      </c>
      <c r="E84" s="9">
        <v>300</v>
      </c>
      <c r="F84" s="9">
        <v>3.5</v>
      </c>
      <c r="G84" s="11">
        <f>((10^F84)/100)*9.81</f>
        <v>310.2194384625181</v>
      </c>
      <c r="I84" s="13" t="s">
        <v>39</v>
      </c>
    </row>
    <row r="85" spans="1:9">
      <c r="A85" s="9" t="s">
        <v>36</v>
      </c>
      <c r="B85" s="9">
        <v>8.9</v>
      </c>
      <c r="C85" s="9">
        <v>23</v>
      </c>
      <c r="D85" s="9">
        <v>570</v>
      </c>
      <c r="E85" s="9">
        <v>285</v>
      </c>
      <c r="I85" s="13" t="s">
        <v>51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725F9-8469-4273-8659-80884ABAA432}">
  <dimension ref="A1:U85"/>
  <sheetViews>
    <sheetView zoomScaleNormal="100" workbookViewId="0">
      <selection activeCell="I19" sqref="I19"/>
    </sheetView>
  </sheetViews>
  <sheetFormatPr defaultRowHeight="12.75"/>
  <cols>
    <col min="1" max="1" width="9.140625" style="8"/>
    <col min="2" max="2" width="17.42578125" style="8" customWidth="1"/>
    <col min="3" max="16384" width="9.140625" style="8"/>
  </cols>
  <sheetData>
    <row r="1" spans="1:21">
      <c r="A1" s="2" t="s">
        <v>23</v>
      </c>
      <c r="B1" s="3">
        <v>41687</v>
      </c>
      <c r="C1" s="2"/>
      <c r="D1" s="2"/>
      <c r="E1" s="2"/>
      <c r="F1" s="2"/>
      <c r="G1" s="2"/>
    </row>
    <row r="2" spans="1:21">
      <c r="A2" s="2" t="s">
        <v>5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28</v>
      </c>
    </row>
    <row r="3" spans="1:21">
      <c r="A3" s="2" t="s">
        <v>7</v>
      </c>
      <c r="B3" s="2" t="s">
        <v>7</v>
      </c>
      <c r="C3" s="2"/>
      <c r="D3" s="2" t="s">
        <v>2</v>
      </c>
      <c r="E3" s="2" t="s">
        <v>2</v>
      </c>
      <c r="F3" s="2" t="s">
        <v>8</v>
      </c>
      <c r="G3" s="2" t="s">
        <v>2</v>
      </c>
    </row>
    <row r="4" spans="1:21">
      <c r="A4" s="9" t="s">
        <v>29</v>
      </c>
      <c r="B4" s="9">
        <v>1</v>
      </c>
      <c r="C4" s="9">
        <v>12</v>
      </c>
      <c r="D4" s="9" t="s">
        <v>30</v>
      </c>
      <c r="E4" s="9">
        <v>300</v>
      </c>
      <c r="F4" s="9"/>
      <c r="G4" s="9"/>
    </row>
    <row r="5" spans="1:21">
      <c r="A5" s="9" t="s">
        <v>31</v>
      </c>
      <c r="B5" s="9">
        <v>2.5</v>
      </c>
      <c r="C5" s="9"/>
      <c r="D5" s="9">
        <v>550</v>
      </c>
      <c r="E5" s="9">
        <v>275</v>
      </c>
      <c r="F5" s="9">
        <v>3.2</v>
      </c>
      <c r="G5" s="11">
        <f>((10^F5)/100)*9.81</f>
        <v>155.47802218043546</v>
      </c>
    </row>
    <row r="6" spans="1:21">
      <c r="A6" s="9" t="s">
        <v>32</v>
      </c>
      <c r="B6" s="9">
        <v>5.5</v>
      </c>
      <c r="C6" s="9"/>
      <c r="D6" s="9" t="s">
        <v>30</v>
      </c>
      <c r="E6" s="9">
        <v>300</v>
      </c>
      <c r="F6" s="9">
        <v>3.35</v>
      </c>
      <c r="G6" s="11">
        <f>((10^F6)/100)*9.81</f>
        <v>219.61854369355436</v>
      </c>
    </row>
    <row r="7" spans="1:21">
      <c r="A7" s="9" t="s">
        <v>33</v>
      </c>
      <c r="B7" s="9">
        <v>7</v>
      </c>
      <c r="D7" s="9" t="s">
        <v>34</v>
      </c>
      <c r="F7" s="9">
        <v>3.5</v>
      </c>
      <c r="G7" s="11">
        <f>((10^F7)/100)*9.81</f>
        <v>310.2194384625181</v>
      </c>
      <c r="H7" s="2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>
      <c r="A8" s="9" t="s">
        <v>35</v>
      </c>
      <c r="B8" s="9">
        <v>8.5</v>
      </c>
      <c r="C8" s="9"/>
      <c r="D8" s="9" t="s">
        <v>30</v>
      </c>
      <c r="E8" s="9">
        <v>300</v>
      </c>
      <c r="F8" s="9">
        <v>3.5</v>
      </c>
      <c r="G8" s="11">
        <f>((10^F8)/100)*9.81</f>
        <v>310.2194384625181</v>
      </c>
      <c r="H8" s="13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>
      <c r="A9" s="9" t="s">
        <v>36</v>
      </c>
      <c r="B9" s="9">
        <v>8.9</v>
      </c>
      <c r="C9" s="9">
        <v>38</v>
      </c>
      <c r="D9" s="9" t="s">
        <v>30</v>
      </c>
      <c r="E9" s="9">
        <v>300</v>
      </c>
      <c r="F9" s="10"/>
      <c r="G9" s="11"/>
      <c r="H9" s="13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>
      <c r="A10" s="14"/>
      <c r="B10" s="14"/>
      <c r="C10" s="14"/>
      <c r="D10" s="15"/>
      <c r="E10" s="14"/>
      <c r="F10" s="15"/>
      <c r="H10" s="13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>
      <c r="A12" s="2" t="s">
        <v>37</v>
      </c>
      <c r="B12" s="3">
        <v>41898</v>
      </c>
      <c r="C12" s="2"/>
      <c r="D12" s="2"/>
      <c r="E12" s="2"/>
      <c r="F12" s="2"/>
    </row>
    <row r="13" spans="1:21">
      <c r="A13" s="2" t="s">
        <v>5</v>
      </c>
      <c r="B13" s="2" t="s">
        <v>24</v>
      </c>
      <c r="C13" s="2" t="s">
        <v>26</v>
      </c>
      <c r="D13" s="2" t="s">
        <v>27</v>
      </c>
      <c r="E13" s="2" t="s">
        <v>28</v>
      </c>
      <c r="F13" s="2" t="s">
        <v>28</v>
      </c>
      <c r="H13" s="2" t="s">
        <v>38</v>
      </c>
    </row>
    <row r="14" spans="1:21">
      <c r="A14" s="2" t="s">
        <v>7</v>
      </c>
      <c r="B14" s="2" t="s">
        <v>7</v>
      </c>
      <c r="C14" s="2" t="s">
        <v>2</v>
      </c>
      <c r="D14" s="2" t="s">
        <v>2</v>
      </c>
      <c r="E14" s="2" t="s">
        <v>8</v>
      </c>
      <c r="F14" s="2" t="s">
        <v>2</v>
      </c>
      <c r="H14" s="4"/>
    </row>
    <row r="15" spans="1:21">
      <c r="A15" s="9" t="s">
        <v>29</v>
      </c>
      <c r="B15" s="9">
        <v>1</v>
      </c>
      <c r="C15" s="9">
        <v>360</v>
      </c>
      <c r="D15" s="9">
        <v>180</v>
      </c>
      <c r="E15" s="9"/>
      <c r="F15" s="9"/>
      <c r="H15" s="13" t="s">
        <v>39</v>
      </c>
    </row>
    <row r="16" spans="1:21">
      <c r="A16" s="9" t="s">
        <v>40</v>
      </c>
      <c r="B16" s="9">
        <v>2.9</v>
      </c>
      <c r="C16" s="9">
        <v>300</v>
      </c>
      <c r="D16" s="9">
        <v>150</v>
      </c>
      <c r="E16" s="9"/>
      <c r="F16" s="11"/>
      <c r="H16" s="13" t="s">
        <v>39</v>
      </c>
    </row>
    <row r="17" spans="1:8">
      <c r="A17" s="9" t="s">
        <v>32</v>
      </c>
      <c r="B17" s="9">
        <v>5.5</v>
      </c>
      <c r="C17" s="9">
        <v>200</v>
      </c>
      <c r="D17" s="9">
        <v>100</v>
      </c>
      <c r="E17" s="9">
        <v>3.3</v>
      </c>
      <c r="F17" s="11">
        <f t="shared" ref="F17:F19" si="0">((10^E17)/100)*9.81</f>
        <v>195.73523309844717</v>
      </c>
      <c r="H17" s="13" t="s">
        <v>41</v>
      </c>
    </row>
    <row r="18" spans="1:8">
      <c r="A18" s="9" t="s">
        <v>33</v>
      </c>
      <c r="B18" s="9">
        <v>7</v>
      </c>
      <c r="C18" s="9">
        <v>450</v>
      </c>
      <c r="D18" s="9">
        <v>225</v>
      </c>
      <c r="E18" s="9">
        <v>3.34</v>
      </c>
      <c r="F18" s="11">
        <f t="shared" si="0"/>
        <v>214.61941530945114</v>
      </c>
      <c r="H18" s="13" t="s">
        <v>41</v>
      </c>
    </row>
    <row r="19" spans="1:8">
      <c r="A19" s="9" t="s">
        <v>35</v>
      </c>
      <c r="B19" s="9">
        <v>8.5</v>
      </c>
      <c r="C19" s="9" t="s">
        <v>30</v>
      </c>
      <c r="D19" s="9">
        <v>300</v>
      </c>
      <c r="E19" s="9">
        <v>3.5</v>
      </c>
      <c r="F19" s="11">
        <f t="shared" si="0"/>
        <v>310.2194384625181</v>
      </c>
      <c r="H19" s="13" t="s">
        <v>42</v>
      </c>
    </row>
    <row r="20" spans="1:8">
      <c r="A20" s="9" t="s">
        <v>36</v>
      </c>
      <c r="B20" s="9">
        <v>8.9</v>
      </c>
      <c r="C20" s="9" t="s">
        <v>30</v>
      </c>
      <c r="D20" s="9">
        <v>300</v>
      </c>
      <c r="E20" s="9"/>
      <c r="F20" s="11"/>
      <c r="H20" s="13" t="s">
        <v>42</v>
      </c>
    </row>
    <row r="22" spans="1:8">
      <c r="A22" s="2" t="s">
        <v>43</v>
      </c>
      <c r="B22" s="2" t="s">
        <v>44</v>
      </c>
      <c r="C22" s="2"/>
      <c r="D22" s="2"/>
      <c r="E22" s="2"/>
      <c r="F22" s="2"/>
    </row>
    <row r="23" spans="1:8">
      <c r="A23" s="2" t="s">
        <v>5</v>
      </c>
      <c r="B23" s="2" t="s">
        <v>24</v>
      </c>
      <c r="C23" s="2" t="s">
        <v>26</v>
      </c>
      <c r="D23" s="2" t="s">
        <v>27</v>
      </c>
      <c r="E23" s="2" t="s">
        <v>28</v>
      </c>
      <c r="F23" s="2" t="s">
        <v>28</v>
      </c>
      <c r="H23" s="2" t="s">
        <v>38</v>
      </c>
    </row>
    <row r="24" spans="1:8">
      <c r="A24" s="2" t="s">
        <v>7</v>
      </c>
      <c r="B24" s="2" t="s">
        <v>7</v>
      </c>
      <c r="C24" s="2" t="s">
        <v>2</v>
      </c>
      <c r="D24" s="2" t="s">
        <v>2</v>
      </c>
      <c r="E24" s="2" t="s">
        <v>8</v>
      </c>
      <c r="F24" s="2" t="s">
        <v>2</v>
      </c>
      <c r="H24" s="4"/>
    </row>
    <row r="25" spans="1:8">
      <c r="A25" s="9" t="s">
        <v>29</v>
      </c>
      <c r="B25" s="9">
        <v>1</v>
      </c>
      <c r="C25" s="9">
        <v>400</v>
      </c>
      <c r="D25" s="9">
        <v>200</v>
      </c>
      <c r="E25" s="9"/>
      <c r="F25" s="9"/>
      <c r="H25" s="13" t="s">
        <v>41</v>
      </c>
    </row>
    <row r="26" spans="1:8">
      <c r="A26" s="9" t="s">
        <v>31</v>
      </c>
      <c r="B26" s="9">
        <v>2.5</v>
      </c>
      <c r="C26" s="9">
        <v>200</v>
      </c>
      <c r="D26" s="9">
        <v>100</v>
      </c>
      <c r="E26" s="2">
        <v>3.625</v>
      </c>
      <c r="F26" s="16">
        <v>413.68426986343957</v>
      </c>
      <c r="H26" s="13" t="s">
        <v>42</v>
      </c>
    </row>
    <row r="27" spans="1:8">
      <c r="A27" s="9" t="s">
        <v>32</v>
      </c>
      <c r="B27" s="9">
        <v>5.5</v>
      </c>
      <c r="C27" s="9" t="s">
        <v>30</v>
      </c>
      <c r="D27" s="9">
        <v>300</v>
      </c>
      <c r="E27" s="9">
        <v>3.72</v>
      </c>
      <c r="F27" s="11">
        <f>((10^E27)/100)*9.81</f>
        <v>514.8361185050278</v>
      </c>
      <c r="H27" s="13" t="s">
        <v>42</v>
      </c>
    </row>
    <row r="28" spans="1:8">
      <c r="A28" s="9" t="s">
        <v>33</v>
      </c>
      <c r="B28" s="9">
        <v>7</v>
      </c>
      <c r="C28" s="9">
        <v>220</v>
      </c>
      <c r="D28" s="9">
        <v>110</v>
      </c>
      <c r="E28" s="9">
        <v>3.65</v>
      </c>
      <c r="F28" s="11">
        <f>((10^E28)/100)*9.81</f>
        <v>438.19660390009517</v>
      </c>
      <c r="H28" s="13" t="s">
        <v>41</v>
      </c>
    </row>
    <row r="29" spans="1:8">
      <c r="A29" s="9" t="s">
        <v>35</v>
      </c>
      <c r="B29" s="9">
        <v>8.5</v>
      </c>
      <c r="C29" s="9">
        <v>550</v>
      </c>
      <c r="D29" s="9">
        <v>275</v>
      </c>
      <c r="E29" s="9">
        <v>3.4</v>
      </c>
      <c r="F29" s="11">
        <f>((10^E29)/100)*9.81</f>
        <v>246.41605893108994</v>
      </c>
      <c r="H29" s="13" t="s">
        <v>39</v>
      </c>
    </row>
    <row r="30" spans="1:8">
      <c r="A30" s="9" t="s">
        <v>36</v>
      </c>
      <c r="B30" s="9">
        <v>8.9</v>
      </c>
      <c r="C30" s="9" t="s">
        <v>30</v>
      </c>
      <c r="D30" s="9">
        <v>300</v>
      </c>
      <c r="E30" s="9"/>
      <c r="F30" s="11"/>
      <c r="H30" s="13" t="s">
        <v>39</v>
      </c>
    </row>
    <row r="32" spans="1:8">
      <c r="A32" s="2" t="s">
        <v>45</v>
      </c>
      <c r="B32" s="3">
        <v>41718</v>
      </c>
      <c r="C32" s="2"/>
      <c r="D32" s="2"/>
      <c r="E32" s="2"/>
      <c r="F32" s="2"/>
    </row>
    <row r="33" spans="1:15">
      <c r="A33" s="2" t="s">
        <v>5</v>
      </c>
      <c r="B33" s="2" t="s">
        <v>24</v>
      </c>
      <c r="C33" s="2" t="s">
        <v>26</v>
      </c>
      <c r="D33" s="2" t="s">
        <v>27</v>
      </c>
      <c r="E33" s="2" t="s">
        <v>28</v>
      </c>
      <c r="F33" s="2" t="s">
        <v>28</v>
      </c>
    </row>
    <row r="34" spans="1:15">
      <c r="A34" s="2" t="s">
        <v>7</v>
      </c>
      <c r="B34" s="2" t="s">
        <v>7</v>
      </c>
      <c r="C34" s="2" t="s">
        <v>2</v>
      </c>
      <c r="D34" s="2" t="s">
        <v>2</v>
      </c>
      <c r="E34" s="2" t="s">
        <v>8</v>
      </c>
      <c r="F34" s="2" t="s">
        <v>2</v>
      </c>
    </row>
    <row r="35" spans="1:15">
      <c r="A35" s="9" t="s">
        <v>29</v>
      </c>
      <c r="B35" s="9">
        <v>1</v>
      </c>
      <c r="C35" s="9"/>
      <c r="D35" s="9"/>
      <c r="E35" s="9"/>
      <c r="F35" s="9"/>
    </row>
    <row r="36" spans="1:15">
      <c r="A36" s="9" t="s">
        <v>31</v>
      </c>
      <c r="B36" s="9">
        <v>2.5</v>
      </c>
      <c r="C36" s="9" t="s">
        <v>30</v>
      </c>
      <c r="D36" s="9">
        <v>300</v>
      </c>
      <c r="E36" s="9">
        <v>3.5</v>
      </c>
      <c r="F36" s="11">
        <f>((10^E36)/100)*9.81</f>
        <v>310.2194384625181</v>
      </c>
    </row>
    <row r="37" spans="1:15">
      <c r="A37" s="9" t="s">
        <v>46</v>
      </c>
      <c r="B37" s="9">
        <v>4</v>
      </c>
      <c r="C37" s="9" t="s">
        <v>30</v>
      </c>
      <c r="D37" s="9">
        <v>300</v>
      </c>
      <c r="E37" s="9">
        <v>3.85</v>
      </c>
      <c r="F37" s="11">
        <f>((10^E37)/100)*9.81</f>
        <v>694.49481448083964</v>
      </c>
    </row>
    <row r="38" spans="1:15">
      <c r="A38" s="9" t="s">
        <v>32</v>
      </c>
      <c r="B38" s="9">
        <v>5.5</v>
      </c>
      <c r="C38" s="9" t="s">
        <v>30</v>
      </c>
      <c r="D38" s="9">
        <v>300</v>
      </c>
      <c r="E38" s="9">
        <v>3.7</v>
      </c>
      <c r="F38" s="11">
        <f>((10^E38)/100)*9.81</f>
        <v>491.66467618835509</v>
      </c>
    </row>
    <row r="39" spans="1:15">
      <c r="A39" s="9" t="s">
        <v>33</v>
      </c>
      <c r="B39" s="9">
        <v>7</v>
      </c>
      <c r="C39" s="9" t="s">
        <v>30</v>
      </c>
      <c r="D39" s="9">
        <v>300</v>
      </c>
      <c r="E39" s="9">
        <v>3.6</v>
      </c>
      <c r="F39" s="11">
        <f>((10^E39)/100)*9.81</f>
        <v>390.54313431298124</v>
      </c>
    </row>
    <row r="40" spans="1:15">
      <c r="A40" s="9" t="s">
        <v>47</v>
      </c>
      <c r="B40" s="9">
        <v>7.4</v>
      </c>
      <c r="C40" s="9" t="s">
        <v>30</v>
      </c>
      <c r="D40" s="9">
        <v>300</v>
      </c>
      <c r="E40" s="9"/>
      <c r="F40" s="11"/>
      <c r="M40" s="5" t="s">
        <v>69</v>
      </c>
      <c r="N40" s="5"/>
      <c r="O40" s="5"/>
    </row>
    <row r="41" spans="1:15">
      <c r="M41" s="6" t="s">
        <v>5</v>
      </c>
      <c r="N41" s="6" t="s">
        <v>4</v>
      </c>
      <c r="O41" s="6" t="s">
        <v>1</v>
      </c>
    </row>
    <row r="42" spans="1:15">
      <c r="A42" s="2" t="s">
        <v>48</v>
      </c>
      <c r="B42" s="3">
        <v>41669</v>
      </c>
      <c r="C42" s="2"/>
      <c r="D42" s="2"/>
      <c r="E42" s="2"/>
      <c r="F42" s="2"/>
      <c r="M42" s="6"/>
      <c r="N42" s="6" t="s">
        <v>14</v>
      </c>
      <c r="O42" s="6" t="s">
        <v>3</v>
      </c>
    </row>
    <row r="43" spans="1:15">
      <c r="A43" s="2" t="s">
        <v>5</v>
      </c>
      <c r="B43" s="2" t="s">
        <v>24</v>
      </c>
      <c r="C43" s="2" t="s">
        <v>26</v>
      </c>
      <c r="D43" s="2" t="s">
        <v>27</v>
      </c>
      <c r="E43" s="2" t="s">
        <v>28</v>
      </c>
      <c r="F43" s="2" t="s">
        <v>28</v>
      </c>
      <c r="H43" s="2" t="s">
        <v>38</v>
      </c>
      <c r="M43" s="6">
        <v>0</v>
      </c>
      <c r="N43" s="6">
        <v>4</v>
      </c>
      <c r="O43" s="17">
        <f>9.81*10^(N43-2)</f>
        <v>981</v>
      </c>
    </row>
    <row r="44" spans="1:15">
      <c r="A44" s="2" t="s">
        <v>7</v>
      </c>
      <c r="B44" s="2" t="s">
        <v>7</v>
      </c>
      <c r="C44" s="2" t="s">
        <v>2</v>
      </c>
      <c r="D44" s="2" t="s">
        <v>2</v>
      </c>
      <c r="E44" s="2" t="s">
        <v>8</v>
      </c>
      <c r="F44" s="2" t="s">
        <v>2</v>
      </c>
      <c r="H44" s="7"/>
      <c r="M44" s="6">
        <v>1</v>
      </c>
      <c r="N44" s="6">
        <v>3.5</v>
      </c>
      <c r="O44" s="17">
        <f>9.81*10^(N44-2)</f>
        <v>310.2194384625181</v>
      </c>
    </row>
    <row r="45" spans="1:15">
      <c r="A45" s="9" t="s">
        <v>29</v>
      </c>
      <c r="B45" s="9">
        <v>1</v>
      </c>
      <c r="C45" s="9">
        <v>500</v>
      </c>
      <c r="D45" s="9">
        <v>250</v>
      </c>
      <c r="E45" s="9"/>
      <c r="F45" s="9"/>
      <c r="H45" s="18" t="s">
        <v>49</v>
      </c>
      <c r="M45" s="6">
        <v>5.5</v>
      </c>
      <c r="N45" s="6">
        <v>3.5</v>
      </c>
      <c r="O45" s="17">
        <f>9.81*10^(N45-2)</f>
        <v>310.2194384625181</v>
      </c>
    </row>
    <row r="46" spans="1:15">
      <c r="A46" s="9" t="s">
        <v>31</v>
      </c>
      <c r="B46" s="9">
        <v>2.5</v>
      </c>
      <c r="C46" s="9">
        <v>400</v>
      </c>
      <c r="D46" s="9">
        <v>200</v>
      </c>
      <c r="E46" s="9">
        <v>3.8</v>
      </c>
      <c r="F46" s="11">
        <f>((10^E46)/100)*9.81</f>
        <v>618.96915493507015</v>
      </c>
      <c r="H46" s="18" t="s">
        <v>39</v>
      </c>
      <c r="M46" s="6">
        <v>8</v>
      </c>
      <c r="N46" s="6">
        <v>3.8</v>
      </c>
      <c r="O46" s="17">
        <f>9.81*10^(N46-2)</f>
        <v>618.96915493506947</v>
      </c>
    </row>
    <row r="47" spans="1:15">
      <c r="A47" s="9" t="s">
        <v>46</v>
      </c>
      <c r="B47" s="9">
        <v>4</v>
      </c>
      <c r="C47" s="9"/>
      <c r="D47" s="9"/>
      <c r="E47" s="9">
        <v>4.55</v>
      </c>
      <c r="F47" s="11">
        <v>900</v>
      </c>
      <c r="H47" s="18" t="s">
        <v>39</v>
      </c>
    </row>
    <row r="48" spans="1:15">
      <c r="A48" s="9" t="s">
        <v>33</v>
      </c>
      <c r="B48" s="9">
        <v>7</v>
      </c>
      <c r="C48" s="9" t="s">
        <v>30</v>
      </c>
      <c r="D48" s="9">
        <v>300</v>
      </c>
      <c r="E48" s="9">
        <v>4.05</v>
      </c>
      <c r="F48" s="11">
        <f>((10^E48)/100)*9.81</f>
        <v>1100.7001036702266</v>
      </c>
      <c r="H48" s="18" t="s">
        <v>39</v>
      </c>
    </row>
    <row r="49" spans="1:8">
      <c r="A49" s="9" t="s">
        <v>35</v>
      </c>
      <c r="B49" s="9">
        <v>8.5</v>
      </c>
      <c r="C49" s="9">
        <v>575</v>
      </c>
      <c r="D49" s="9">
        <v>288</v>
      </c>
      <c r="E49" s="10">
        <v>4.05</v>
      </c>
      <c r="F49" s="11">
        <f>((10^E49)/100)*9.81</f>
        <v>1100.7001036702266</v>
      </c>
      <c r="H49" s="18" t="s">
        <v>41</v>
      </c>
    </row>
    <row r="50" spans="1:8">
      <c r="A50" s="9" t="s">
        <v>36</v>
      </c>
      <c r="B50" s="9">
        <v>8.9</v>
      </c>
      <c r="C50" s="9" t="s">
        <v>30</v>
      </c>
      <c r="D50" s="9">
        <v>300</v>
      </c>
      <c r="E50" s="9"/>
      <c r="F50" s="9"/>
      <c r="H50" s="18" t="s">
        <v>41</v>
      </c>
    </row>
    <row r="52" spans="1:8">
      <c r="A52" s="2" t="s">
        <v>50</v>
      </c>
      <c r="B52" s="2"/>
      <c r="C52" s="2"/>
      <c r="D52" s="2"/>
      <c r="E52" s="2"/>
      <c r="F52" s="2"/>
    </row>
    <row r="53" spans="1:8">
      <c r="A53" s="2" t="s">
        <v>5</v>
      </c>
      <c r="B53" s="2" t="s">
        <v>24</v>
      </c>
      <c r="C53" s="2" t="s">
        <v>26</v>
      </c>
      <c r="D53" s="2" t="s">
        <v>27</v>
      </c>
      <c r="E53" s="2" t="s">
        <v>28</v>
      </c>
      <c r="F53" s="2" t="s">
        <v>28</v>
      </c>
      <c r="H53" s="2" t="s">
        <v>38</v>
      </c>
    </row>
    <row r="54" spans="1:8">
      <c r="A54" s="2" t="s">
        <v>7</v>
      </c>
      <c r="B54" s="2" t="s">
        <v>7</v>
      </c>
      <c r="C54" s="2" t="s">
        <v>2</v>
      </c>
      <c r="D54" s="2" t="s">
        <v>2</v>
      </c>
      <c r="E54" s="2" t="s">
        <v>8</v>
      </c>
      <c r="F54" s="2" t="s">
        <v>2</v>
      </c>
      <c r="H54" s="4"/>
    </row>
    <row r="55" spans="1:8">
      <c r="A55" s="9" t="s">
        <v>29</v>
      </c>
      <c r="B55" s="9">
        <v>1</v>
      </c>
      <c r="C55" s="9" t="s">
        <v>30</v>
      </c>
      <c r="D55" s="9">
        <v>300</v>
      </c>
      <c r="E55" s="9"/>
      <c r="F55" s="9"/>
      <c r="H55" s="13" t="s">
        <v>39</v>
      </c>
    </row>
    <row r="56" spans="1:8">
      <c r="A56" s="9" t="s">
        <v>31</v>
      </c>
      <c r="B56" s="9">
        <v>2.5</v>
      </c>
      <c r="C56" s="9" t="s">
        <v>30</v>
      </c>
      <c r="D56" s="9">
        <v>300</v>
      </c>
      <c r="E56" s="9">
        <v>4.5</v>
      </c>
      <c r="F56" s="11">
        <f>((10^E56)/100)*9.81</f>
        <v>3102.1943846251852</v>
      </c>
      <c r="H56" s="13" t="s">
        <v>39</v>
      </c>
    </row>
    <row r="57" spans="1:8">
      <c r="A57" s="9" t="s">
        <v>46</v>
      </c>
      <c r="B57" s="9">
        <v>4</v>
      </c>
      <c r="C57" s="9" t="s">
        <v>30</v>
      </c>
      <c r="D57" s="9">
        <v>300</v>
      </c>
      <c r="E57" s="9">
        <v>4.45</v>
      </c>
      <c r="F57" s="11">
        <f>((10^E57)/100)*9.81</f>
        <v>2764.8336555704345</v>
      </c>
      <c r="H57" s="13" t="s">
        <v>39</v>
      </c>
    </row>
    <row r="58" spans="1:8">
      <c r="A58" s="9" t="s">
        <v>32</v>
      </c>
      <c r="B58" s="9">
        <v>5.5</v>
      </c>
      <c r="C58" s="9" t="s">
        <v>30</v>
      </c>
      <c r="D58" s="9">
        <v>300</v>
      </c>
      <c r="E58" s="9">
        <v>4.3</v>
      </c>
      <c r="F58" s="11">
        <f>((10^E58)/100)*9.81</f>
        <v>1957.3523309844707</v>
      </c>
      <c r="H58" s="13" t="s">
        <v>39</v>
      </c>
    </row>
    <row r="59" spans="1:8">
      <c r="A59" s="9" t="s">
        <v>33</v>
      </c>
      <c r="B59" s="9">
        <v>7</v>
      </c>
      <c r="C59" s="9" t="s">
        <v>30</v>
      </c>
      <c r="D59" s="9">
        <v>300</v>
      </c>
      <c r="E59" s="9">
        <v>4</v>
      </c>
      <c r="F59" s="11">
        <f>((10^E59)/100)*9.81</f>
        <v>981</v>
      </c>
      <c r="H59" s="13" t="s">
        <v>39</v>
      </c>
    </row>
    <row r="60" spans="1:8">
      <c r="A60" s="9" t="s">
        <v>35</v>
      </c>
      <c r="B60" s="9">
        <v>8.5</v>
      </c>
      <c r="C60" s="9" t="s">
        <v>30</v>
      </c>
      <c r="D60" s="9">
        <v>300</v>
      </c>
      <c r="E60" s="9">
        <v>4.2</v>
      </c>
      <c r="F60" s="11">
        <f>((10^E60)/100)*9.81</f>
        <v>1554.7802218043535</v>
      </c>
      <c r="H60" s="13"/>
    </row>
    <row r="61" spans="1:8">
      <c r="A61" s="9" t="s">
        <v>36</v>
      </c>
      <c r="B61" s="9">
        <v>8.9</v>
      </c>
      <c r="C61" s="9">
        <v>250</v>
      </c>
      <c r="D61" s="9">
        <v>125</v>
      </c>
      <c r="E61" s="9"/>
      <c r="F61" s="11">
        <v>250</v>
      </c>
      <c r="H61" s="13" t="s">
        <v>51</v>
      </c>
    </row>
    <row r="62" spans="1:8">
      <c r="A62" s="9" t="s">
        <v>52</v>
      </c>
      <c r="B62" s="9">
        <v>10</v>
      </c>
      <c r="C62" s="9">
        <v>510</v>
      </c>
      <c r="D62" s="9">
        <v>255</v>
      </c>
      <c r="E62" s="9"/>
      <c r="F62" s="11">
        <v>240</v>
      </c>
      <c r="H62" s="13" t="s">
        <v>41</v>
      </c>
    </row>
    <row r="64" spans="1:8">
      <c r="A64" s="2" t="s">
        <v>53</v>
      </c>
      <c r="B64" s="3">
        <v>41729</v>
      </c>
      <c r="C64" s="2"/>
      <c r="D64" s="2"/>
      <c r="E64" s="2"/>
      <c r="F64" s="2"/>
      <c r="G64" s="2"/>
    </row>
    <row r="65" spans="1:9">
      <c r="A65" s="2" t="s">
        <v>54</v>
      </c>
      <c r="B65" s="2" t="s">
        <v>24</v>
      </c>
      <c r="C65" s="2" t="s">
        <v>25</v>
      </c>
      <c r="D65" s="2" t="s">
        <v>26</v>
      </c>
      <c r="E65" s="2" t="s">
        <v>27</v>
      </c>
      <c r="F65" s="2" t="s">
        <v>28</v>
      </c>
      <c r="G65" s="2" t="s">
        <v>28</v>
      </c>
      <c r="I65" s="2" t="s">
        <v>38</v>
      </c>
    </row>
    <row r="66" spans="1:9">
      <c r="A66" s="2" t="s">
        <v>7</v>
      </c>
      <c r="B66" s="2" t="s">
        <v>7</v>
      </c>
      <c r="C66" s="2"/>
      <c r="D66" s="2" t="s">
        <v>2</v>
      </c>
      <c r="E66" s="2" t="s">
        <v>2</v>
      </c>
      <c r="F66" s="2" t="s">
        <v>8</v>
      </c>
      <c r="G66" s="2" t="s">
        <v>2</v>
      </c>
      <c r="I66" s="4"/>
    </row>
    <row r="67" spans="1:9">
      <c r="A67" s="9" t="s">
        <v>55</v>
      </c>
      <c r="B67" s="10">
        <f>(1.6+1.75)/2</f>
        <v>1.675</v>
      </c>
      <c r="C67" s="9"/>
      <c r="D67" s="9"/>
      <c r="E67" s="9"/>
      <c r="F67" s="9">
        <v>3.95</v>
      </c>
      <c r="G67" s="11">
        <f>((10^F67)/100)*9.81</f>
        <v>874.31717030920561</v>
      </c>
      <c r="I67" s="13" t="s">
        <v>56</v>
      </c>
    </row>
    <row r="68" spans="1:9">
      <c r="A68" s="9" t="s">
        <v>31</v>
      </c>
      <c r="B68" s="10">
        <v>2.5</v>
      </c>
      <c r="C68" s="9"/>
      <c r="D68" s="9" t="s">
        <v>30</v>
      </c>
      <c r="E68" s="9">
        <v>300</v>
      </c>
      <c r="F68" s="9">
        <v>4.1500000000000004</v>
      </c>
      <c r="G68" s="11">
        <f t="shared" ref="G68:G75" si="1">((10^F68)/100)*9.81</f>
        <v>1385.6993312749239</v>
      </c>
      <c r="I68" s="13" t="s">
        <v>57</v>
      </c>
    </row>
    <row r="69" spans="1:9">
      <c r="A69" s="9" t="s">
        <v>58</v>
      </c>
      <c r="B69" s="10">
        <v>2.75</v>
      </c>
      <c r="C69" s="9"/>
      <c r="D69" s="9"/>
      <c r="E69" s="9"/>
      <c r="F69" s="9">
        <v>3.5</v>
      </c>
      <c r="G69" s="11">
        <f t="shared" si="1"/>
        <v>310.2194384625181</v>
      </c>
      <c r="I69" s="13" t="s">
        <v>42</v>
      </c>
    </row>
    <row r="70" spans="1:9">
      <c r="A70" s="9" t="s">
        <v>59</v>
      </c>
      <c r="B70" s="10">
        <v>4.0750000000000002</v>
      </c>
      <c r="C70" s="9"/>
      <c r="D70" s="9" t="s">
        <v>30</v>
      </c>
      <c r="E70" s="9">
        <v>300</v>
      </c>
      <c r="F70" s="9">
        <v>3.85</v>
      </c>
      <c r="G70" s="11">
        <f t="shared" si="1"/>
        <v>694.49481448083964</v>
      </c>
      <c r="I70" s="13" t="s">
        <v>41</v>
      </c>
    </row>
    <row r="71" spans="1:9">
      <c r="A71" s="9" t="s">
        <v>60</v>
      </c>
      <c r="B71" s="10">
        <v>4.5</v>
      </c>
      <c r="C71" s="9"/>
      <c r="D71" s="9" t="s">
        <v>30</v>
      </c>
      <c r="E71" s="9">
        <v>300</v>
      </c>
      <c r="F71" s="9">
        <v>3.95</v>
      </c>
      <c r="G71" s="11">
        <f t="shared" si="1"/>
        <v>874.31717030920561</v>
      </c>
      <c r="I71" s="13" t="s">
        <v>41</v>
      </c>
    </row>
    <row r="72" spans="1:9">
      <c r="A72" s="9" t="s">
        <v>61</v>
      </c>
      <c r="B72" s="10">
        <v>5.7249999999999996</v>
      </c>
      <c r="C72" s="9"/>
      <c r="D72" s="9" t="s">
        <v>30</v>
      </c>
      <c r="E72" s="9">
        <v>300</v>
      </c>
      <c r="F72" s="9">
        <v>3.9</v>
      </c>
      <c r="G72" s="11">
        <f t="shared" si="1"/>
        <v>779.23599826452028</v>
      </c>
      <c r="H72" s="13" t="s">
        <v>51</v>
      </c>
    </row>
    <row r="73" spans="1:9">
      <c r="A73" s="9" t="s">
        <v>62</v>
      </c>
      <c r="B73" s="10">
        <v>7.5</v>
      </c>
      <c r="C73" s="9"/>
      <c r="D73" s="9" t="s">
        <v>30</v>
      </c>
      <c r="E73" s="9">
        <v>300</v>
      </c>
      <c r="F73" s="9">
        <v>3.5</v>
      </c>
      <c r="G73" s="11">
        <f t="shared" si="1"/>
        <v>310.2194384625181</v>
      </c>
      <c r="I73" s="13" t="s">
        <v>41</v>
      </c>
    </row>
    <row r="74" spans="1:9">
      <c r="A74" s="9" t="s">
        <v>63</v>
      </c>
      <c r="B74" s="10">
        <v>7.75</v>
      </c>
      <c r="C74" s="9"/>
      <c r="D74" s="9" t="s">
        <v>30</v>
      </c>
      <c r="E74" s="9">
        <v>300</v>
      </c>
      <c r="F74" s="9">
        <v>4</v>
      </c>
      <c r="G74" s="11">
        <f t="shared" si="1"/>
        <v>981</v>
      </c>
      <c r="I74" s="13" t="s">
        <v>42</v>
      </c>
    </row>
    <row r="75" spans="1:9">
      <c r="A75" s="9" t="s">
        <v>64</v>
      </c>
      <c r="B75" s="10">
        <v>9.1999999999999993</v>
      </c>
      <c r="C75" s="9"/>
      <c r="D75" s="9">
        <v>400</v>
      </c>
      <c r="E75" s="9">
        <f>D75/2</f>
        <v>200</v>
      </c>
      <c r="F75" s="9">
        <v>3.5</v>
      </c>
      <c r="G75" s="11">
        <f t="shared" si="1"/>
        <v>310.2194384625181</v>
      </c>
      <c r="I75" s="13" t="s">
        <v>65</v>
      </c>
    </row>
    <row r="77" spans="1:9">
      <c r="A77" s="2" t="s">
        <v>66</v>
      </c>
      <c r="B77" s="2"/>
      <c r="C77" s="2"/>
      <c r="D77" s="2"/>
      <c r="E77" s="2"/>
      <c r="F77" s="2"/>
      <c r="G77" s="2"/>
      <c r="H77" s="4"/>
    </row>
    <row r="78" spans="1:9">
      <c r="A78" s="2" t="s">
        <v>5</v>
      </c>
      <c r="B78" s="2" t="s">
        <v>24</v>
      </c>
      <c r="C78" s="2" t="s">
        <v>25</v>
      </c>
      <c r="D78" s="2" t="s">
        <v>26</v>
      </c>
      <c r="E78" s="2" t="s">
        <v>27</v>
      </c>
      <c r="F78" s="2" t="s">
        <v>28</v>
      </c>
      <c r="G78" s="2" t="s">
        <v>28</v>
      </c>
      <c r="I78" s="2" t="s">
        <v>38</v>
      </c>
    </row>
    <row r="79" spans="1:9">
      <c r="A79" s="2" t="s">
        <v>7</v>
      </c>
      <c r="B79" s="2" t="s">
        <v>7</v>
      </c>
      <c r="C79" s="2"/>
      <c r="D79" s="2" t="s">
        <v>2</v>
      </c>
      <c r="E79" s="2" t="s">
        <v>2</v>
      </c>
      <c r="F79" s="2" t="s">
        <v>8</v>
      </c>
      <c r="G79" s="2" t="s">
        <v>2</v>
      </c>
      <c r="I79" s="4"/>
    </row>
    <row r="80" spans="1:9">
      <c r="A80" s="9" t="s">
        <v>31</v>
      </c>
      <c r="B80" s="9">
        <v>2.5</v>
      </c>
      <c r="C80" s="9"/>
      <c r="D80" s="9"/>
      <c r="E80" s="9"/>
      <c r="F80" s="9">
        <v>4.5999999999999996</v>
      </c>
      <c r="G80" s="11">
        <f>((10^F80)/100)*9.81</f>
        <v>3905.4313431298101</v>
      </c>
      <c r="I80" s="13" t="s">
        <v>42</v>
      </c>
    </row>
    <row r="81" spans="1:9">
      <c r="A81" s="9" t="s">
        <v>46</v>
      </c>
      <c r="B81" s="9">
        <v>4</v>
      </c>
      <c r="C81" s="9"/>
      <c r="D81" s="9" t="s">
        <v>30</v>
      </c>
      <c r="E81" s="9">
        <v>300</v>
      </c>
      <c r="F81" s="9">
        <v>4.5</v>
      </c>
      <c r="G81" s="11">
        <f>((10^F81)/100)*9.81</f>
        <v>3102.1943846251852</v>
      </c>
      <c r="I81" s="13" t="s">
        <v>41</v>
      </c>
    </row>
    <row r="82" spans="1:9">
      <c r="A82" s="9" t="s">
        <v>32</v>
      </c>
      <c r="B82" s="9">
        <v>5.5</v>
      </c>
      <c r="C82" s="9"/>
      <c r="D82" s="9" t="s">
        <v>30</v>
      </c>
      <c r="E82" s="9">
        <v>300</v>
      </c>
      <c r="F82" s="9">
        <v>4.0999999999999996</v>
      </c>
      <c r="G82" s="11">
        <f>((10^F82)/100)*9.81</f>
        <v>1235.005828970078</v>
      </c>
      <c r="I82" s="13" t="s">
        <v>41</v>
      </c>
    </row>
    <row r="83" spans="1:9">
      <c r="A83" s="9" t="s">
        <v>33</v>
      </c>
      <c r="B83" s="9">
        <v>7</v>
      </c>
      <c r="C83" s="9"/>
      <c r="D83" s="9" t="s">
        <v>30</v>
      </c>
      <c r="E83" s="9">
        <v>300</v>
      </c>
      <c r="F83" s="9">
        <v>3.85</v>
      </c>
      <c r="G83" s="11">
        <f>((10^F83)/100)*9.81</f>
        <v>694.49481448083964</v>
      </c>
      <c r="I83" s="13" t="s">
        <v>39</v>
      </c>
    </row>
    <row r="84" spans="1:9">
      <c r="A84" s="9" t="s">
        <v>35</v>
      </c>
      <c r="B84" s="9">
        <v>8.5</v>
      </c>
      <c r="C84" s="9"/>
      <c r="D84" s="9" t="s">
        <v>30</v>
      </c>
      <c r="E84" s="9">
        <v>300</v>
      </c>
      <c r="F84" s="9">
        <v>3.5</v>
      </c>
      <c r="G84" s="11">
        <f>((10^F84)/100)*9.81</f>
        <v>310.2194384625181</v>
      </c>
      <c r="I84" s="13" t="s">
        <v>39</v>
      </c>
    </row>
    <row r="85" spans="1:9">
      <c r="A85" s="9" t="s">
        <v>36</v>
      </c>
      <c r="B85" s="9">
        <v>8.9</v>
      </c>
      <c r="C85" s="9">
        <v>23</v>
      </c>
      <c r="D85" s="9">
        <v>570</v>
      </c>
      <c r="E85" s="9">
        <v>285</v>
      </c>
      <c r="I85" s="13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39"/>
  <sheetViews>
    <sheetView zoomScaleNormal="100" workbookViewId="0">
      <selection activeCell="D18" sqref="D18"/>
    </sheetView>
  </sheetViews>
  <sheetFormatPr defaultRowHeight="12.75"/>
  <cols>
    <col min="1" max="7" width="9.140625" style="8"/>
    <col min="8" max="8" width="13" style="8" bestFit="1" customWidth="1"/>
    <col min="9" max="12" width="9.140625" style="8"/>
    <col min="13" max="13" width="4.85546875" style="8" customWidth="1"/>
    <col min="14" max="16384" width="9.140625" style="8"/>
  </cols>
  <sheetData>
    <row r="2" spans="1:11">
      <c r="B2" s="8" t="s">
        <v>5</v>
      </c>
      <c r="C2" s="8" t="s">
        <v>70</v>
      </c>
      <c r="D2" s="8" t="s">
        <v>4</v>
      </c>
      <c r="E2" s="8" t="s">
        <v>72</v>
      </c>
      <c r="F2" s="9"/>
      <c r="G2" s="9"/>
      <c r="H2" s="9"/>
      <c r="I2" s="9"/>
    </row>
    <row r="3" spans="1:11">
      <c r="B3" s="9" t="s">
        <v>7</v>
      </c>
      <c r="C3" s="9" t="s">
        <v>71</v>
      </c>
      <c r="D3" s="9" t="s">
        <v>2</v>
      </c>
      <c r="E3" s="9" t="s">
        <v>2</v>
      </c>
      <c r="G3" s="9"/>
      <c r="H3" s="9"/>
      <c r="I3" s="9"/>
      <c r="K3" s="9"/>
    </row>
    <row r="4" spans="1:11">
      <c r="A4" s="8" t="s">
        <v>23</v>
      </c>
      <c r="B4" s="9">
        <v>1</v>
      </c>
      <c r="C4" s="9">
        <v>12</v>
      </c>
      <c r="D4" s="9">
        <v>300</v>
      </c>
      <c r="E4" s="11">
        <f t="shared" ref="E4" si="0">SQRT(D4)</f>
        <v>17.320508075688775</v>
      </c>
      <c r="G4" s="9"/>
      <c r="H4" s="9"/>
      <c r="I4" s="9"/>
      <c r="K4" s="9"/>
    </row>
    <row r="5" spans="1:11">
      <c r="B5" s="9">
        <v>2.5</v>
      </c>
      <c r="C5" s="9">
        <v>8</v>
      </c>
      <c r="D5" s="9">
        <v>155</v>
      </c>
      <c r="E5" s="11">
        <f>SQRT(D5)</f>
        <v>12.449899597988733</v>
      </c>
      <c r="G5" s="9"/>
      <c r="H5" s="9"/>
      <c r="I5" s="9"/>
      <c r="K5" s="9"/>
    </row>
    <row r="6" spans="1:11">
      <c r="B6" s="9">
        <v>2.9</v>
      </c>
      <c r="C6" s="9">
        <v>7</v>
      </c>
      <c r="D6" s="9">
        <v>100</v>
      </c>
      <c r="E6" s="11">
        <f>SQRT(D6)</f>
        <v>10</v>
      </c>
      <c r="G6" s="9"/>
      <c r="H6" s="9"/>
      <c r="I6" s="9"/>
      <c r="K6" s="9"/>
    </row>
    <row r="7" spans="1:11">
      <c r="B7" s="9">
        <v>4.4000000000000004</v>
      </c>
      <c r="C7" s="9">
        <v>17</v>
      </c>
      <c r="D7" s="9">
        <v>180</v>
      </c>
      <c r="E7" s="11">
        <f>SQRT(D7)</f>
        <v>13.416407864998739</v>
      </c>
      <c r="G7" s="9"/>
      <c r="H7" s="9"/>
      <c r="I7" s="9"/>
      <c r="K7" s="9"/>
    </row>
    <row r="8" spans="1:11">
      <c r="B8" s="9">
        <v>7.4</v>
      </c>
      <c r="C8" s="9">
        <v>18</v>
      </c>
      <c r="D8" s="9">
        <v>300</v>
      </c>
      <c r="E8" s="11">
        <f>SQRT(D8)</f>
        <v>17.320508075688775</v>
      </c>
      <c r="G8" s="9"/>
      <c r="H8" s="9"/>
      <c r="I8" s="9"/>
      <c r="K8" s="9"/>
    </row>
    <row r="9" spans="1:11">
      <c r="G9" s="9"/>
      <c r="H9" s="9"/>
      <c r="I9" s="9"/>
      <c r="K9" s="9"/>
    </row>
    <row r="10" spans="1:11">
      <c r="A10" s="8" t="s">
        <v>66</v>
      </c>
      <c r="B10" s="9">
        <v>2.9</v>
      </c>
      <c r="C10" s="9">
        <v>33</v>
      </c>
      <c r="D10" s="9">
        <v>3700</v>
      </c>
      <c r="E10" s="11">
        <f t="shared" ref="E10:E14" si="1">SQRT(D10)</f>
        <v>60.827625302982199</v>
      </c>
      <c r="G10" s="9"/>
      <c r="H10" s="9"/>
      <c r="I10" s="9"/>
      <c r="K10" s="9"/>
    </row>
    <row r="11" spans="1:11">
      <c r="B11" s="9">
        <v>4.4000000000000004</v>
      </c>
      <c r="C11" s="9">
        <v>40</v>
      </c>
      <c r="D11" s="9">
        <v>2300</v>
      </c>
      <c r="E11" s="11">
        <f t="shared" si="1"/>
        <v>47.958315233127195</v>
      </c>
    </row>
    <row r="12" spans="1:11">
      <c r="B12" s="9">
        <v>5.9</v>
      </c>
      <c r="C12" s="9">
        <v>37</v>
      </c>
      <c r="D12" s="9">
        <v>1100</v>
      </c>
      <c r="E12" s="11">
        <f t="shared" si="1"/>
        <v>33.166247903554002</v>
      </c>
    </row>
    <row r="13" spans="1:11">
      <c r="B13" s="9">
        <v>7.4</v>
      </c>
      <c r="C13" s="9">
        <v>26</v>
      </c>
      <c r="D13" s="9">
        <v>600</v>
      </c>
      <c r="E13" s="11">
        <f t="shared" si="1"/>
        <v>24.494897427831781</v>
      </c>
    </row>
    <row r="14" spans="1:11">
      <c r="B14" s="9">
        <v>8.9</v>
      </c>
      <c r="C14" s="9">
        <v>23</v>
      </c>
      <c r="D14" s="9">
        <v>200</v>
      </c>
      <c r="E14" s="11">
        <f t="shared" si="1"/>
        <v>14.142135623730951</v>
      </c>
    </row>
    <row r="15" spans="1:11">
      <c r="K15" s="12"/>
    </row>
    <row r="29" spans="6:6">
      <c r="F29" s="10"/>
    </row>
    <row r="30" spans="6:6">
      <c r="F30" s="10"/>
    </row>
    <row r="31" spans="6:6">
      <c r="F31" s="10"/>
    </row>
    <row r="32" spans="6:6">
      <c r="F32" s="10"/>
    </row>
    <row r="33" spans="6:6">
      <c r="F33" s="10"/>
    </row>
    <row r="35" spans="6:6">
      <c r="F35" s="9"/>
    </row>
    <row r="36" spans="6:6">
      <c r="F36" s="9"/>
    </row>
    <row r="37" spans="6:6">
      <c r="F37" s="9"/>
    </row>
    <row r="38" spans="6:6">
      <c r="F38" s="9"/>
    </row>
    <row r="39" spans="6:6">
      <c r="F39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77"/>
  <sheetViews>
    <sheetView zoomScaleNormal="100" workbookViewId="0">
      <selection activeCell="H16" sqref="H16"/>
    </sheetView>
  </sheetViews>
  <sheetFormatPr defaultRowHeight="12.75"/>
  <cols>
    <col min="1" max="1" width="8.85546875" style="9"/>
    <col min="2" max="2" width="10.140625" style="9" customWidth="1"/>
    <col min="3" max="3" width="5.42578125" style="9" customWidth="1"/>
    <col min="4" max="4" width="7.42578125" style="9" customWidth="1"/>
    <col min="5" max="5" width="8" style="9" customWidth="1"/>
    <col min="6" max="7" width="9" style="9" customWidth="1"/>
    <col min="8" max="8" width="3.85546875" style="9" customWidth="1"/>
    <col min="9" max="9" width="4.7109375" style="8" customWidth="1"/>
    <col min="10" max="19" width="9.140625" style="8"/>
    <col min="20" max="20" width="8.85546875" style="9"/>
    <col min="21" max="16384" width="9.140625" style="8"/>
  </cols>
  <sheetData>
    <row r="1" spans="1:7">
      <c r="A1" s="8" t="s">
        <v>73</v>
      </c>
      <c r="B1" s="9" t="s">
        <v>80</v>
      </c>
      <c r="C1" s="9" t="s">
        <v>70</v>
      </c>
      <c r="D1" s="9" t="s">
        <v>81</v>
      </c>
      <c r="E1" s="9" t="s">
        <v>4</v>
      </c>
      <c r="F1" s="9" t="s">
        <v>77</v>
      </c>
      <c r="G1" s="9" t="s">
        <v>82</v>
      </c>
    </row>
    <row r="2" spans="1:7">
      <c r="A2" s="8"/>
      <c r="B2" s="9" t="s">
        <v>7</v>
      </c>
      <c r="C2" s="9" t="s">
        <v>71</v>
      </c>
      <c r="F2" s="9" t="s">
        <v>1</v>
      </c>
    </row>
    <row r="3" spans="1:7">
      <c r="A3" s="8"/>
      <c r="B3" s="9">
        <v>2.9</v>
      </c>
      <c r="C3" s="9">
        <v>10</v>
      </c>
      <c r="D3" s="9">
        <v>115</v>
      </c>
      <c r="E3" s="9">
        <v>320</v>
      </c>
      <c r="F3" s="10">
        <v>17.888543819998318</v>
      </c>
      <c r="G3" s="10">
        <v>7.9700000000000006</v>
      </c>
    </row>
    <row r="4" spans="1:7">
      <c r="A4" s="8"/>
      <c r="B4" s="9">
        <v>7.4</v>
      </c>
      <c r="C4" s="9">
        <v>33</v>
      </c>
      <c r="E4" s="9">
        <v>370</v>
      </c>
      <c r="F4" s="10">
        <v>19.235384061671343</v>
      </c>
      <c r="G4" s="10">
        <v>27.82</v>
      </c>
    </row>
    <row r="5" spans="1:7">
      <c r="A5" s="8"/>
      <c r="B5" s="9">
        <v>8.9</v>
      </c>
      <c r="C5" s="9">
        <v>20</v>
      </c>
      <c r="D5" s="9">
        <v>215</v>
      </c>
      <c r="E5" s="9">
        <v>390</v>
      </c>
      <c r="F5" s="10">
        <v>19.748417658131498</v>
      </c>
      <c r="G5" s="10">
        <v>13.77</v>
      </c>
    </row>
    <row r="6" spans="1:7">
      <c r="A6" s="8" t="s">
        <v>74</v>
      </c>
      <c r="B6" s="9">
        <v>2.5</v>
      </c>
      <c r="C6" s="9">
        <v>11</v>
      </c>
      <c r="E6" s="9">
        <v>235</v>
      </c>
      <c r="F6" s="10">
        <v>15.329709716755891</v>
      </c>
      <c r="G6" s="10">
        <v>9.25</v>
      </c>
    </row>
    <row r="7" spans="1:7">
      <c r="A7" s="8"/>
      <c r="B7" s="9">
        <v>5.9</v>
      </c>
      <c r="C7" s="9">
        <v>18</v>
      </c>
      <c r="D7" s="9">
        <v>180</v>
      </c>
      <c r="E7" s="9">
        <v>241</v>
      </c>
      <c r="F7" s="10">
        <v>15.524174696260024</v>
      </c>
      <c r="G7" s="10">
        <v>13.870000000000001</v>
      </c>
    </row>
    <row r="8" spans="1:7">
      <c r="A8" s="8"/>
      <c r="B8" s="9">
        <v>7.4</v>
      </c>
      <c r="C8" s="9">
        <v>34</v>
      </c>
      <c r="E8" s="9">
        <v>500</v>
      </c>
      <c r="F8" s="10">
        <v>22.360679774997898</v>
      </c>
      <c r="G8" s="10">
        <v>28.82</v>
      </c>
    </row>
    <row r="9" spans="1:7">
      <c r="A9" s="8" t="s">
        <v>75</v>
      </c>
      <c r="B9" s="9">
        <v>2.5</v>
      </c>
      <c r="C9" s="9">
        <v>11</v>
      </c>
      <c r="E9" s="9">
        <v>552</v>
      </c>
      <c r="F9" s="10">
        <v>23.49468024894146</v>
      </c>
      <c r="G9" s="10">
        <v>9.25</v>
      </c>
    </row>
    <row r="10" spans="1:7">
      <c r="A10" s="8"/>
      <c r="B10" s="9">
        <v>5.9</v>
      </c>
      <c r="C10" s="9">
        <v>26</v>
      </c>
      <c r="E10" s="9">
        <v>600</v>
      </c>
      <c r="F10" s="10">
        <v>24.494897427831781</v>
      </c>
      <c r="G10" s="10">
        <v>21.87</v>
      </c>
    </row>
    <row r="11" spans="1:7">
      <c r="A11" s="8"/>
      <c r="B11" s="9">
        <v>7.4</v>
      </c>
      <c r="C11" s="9">
        <v>27</v>
      </c>
      <c r="E11" s="9">
        <v>420</v>
      </c>
      <c r="F11" s="10">
        <v>20.493901531919196</v>
      </c>
      <c r="G11" s="10">
        <v>21.82</v>
      </c>
    </row>
    <row r="12" spans="1:7">
      <c r="A12" s="8" t="s">
        <v>76</v>
      </c>
      <c r="B12" s="9">
        <v>2.9</v>
      </c>
      <c r="C12" s="9">
        <v>27</v>
      </c>
      <c r="E12" s="9">
        <v>2200</v>
      </c>
      <c r="F12" s="10">
        <v>46.904157598234299</v>
      </c>
      <c r="G12" s="10">
        <v>24.97</v>
      </c>
    </row>
    <row r="13" spans="1:7">
      <c r="A13" s="8"/>
      <c r="B13" s="9">
        <v>4.4000000000000004</v>
      </c>
      <c r="C13" s="9">
        <v>41</v>
      </c>
      <c r="E13" s="9">
        <v>2000</v>
      </c>
      <c r="F13" s="10">
        <v>44.721359549995796</v>
      </c>
      <c r="G13" s="10">
        <v>37.92</v>
      </c>
    </row>
    <row r="14" spans="1:7">
      <c r="A14" s="8" t="s">
        <v>48</v>
      </c>
      <c r="B14" s="9">
        <v>2.9</v>
      </c>
      <c r="C14" s="9">
        <v>10</v>
      </c>
      <c r="E14" s="9">
        <v>1000</v>
      </c>
      <c r="F14" s="10">
        <v>31.622776601683793</v>
      </c>
      <c r="G14" s="10">
        <v>7.9700000000000006</v>
      </c>
    </row>
    <row r="15" spans="1:7">
      <c r="A15" s="8"/>
      <c r="B15" s="9">
        <v>7.4</v>
      </c>
      <c r="C15" s="9">
        <v>29</v>
      </c>
      <c r="E15" s="9">
        <v>1000</v>
      </c>
      <c r="F15" s="10">
        <v>31.622776601683793</v>
      </c>
      <c r="G15" s="10">
        <v>23.82</v>
      </c>
    </row>
    <row r="16" spans="1:7">
      <c r="A16" s="8"/>
      <c r="B16" s="9">
        <v>8.9</v>
      </c>
      <c r="C16" s="9">
        <v>30</v>
      </c>
      <c r="E16" s="9">
        <v>1000</v>
      </c>
      <c r="F16" s="10">
        <v>31.622776601683793</v>
      </c>
      <c r="G16" s="10">
        <v>23.77</v>
      </c>
    </row>
    <row r="17" spans="1:7">
      <c r="A17" s="8" t="s">
        <v>50</v>
      </c>
      <c r="B17" s="9">
        <v>2.9</v>
      </c>
      <c r="C17" s="9">
        <v>48</v>
      </c>
      <c r="E17" s="9">
        <v>3000</v>
      </c>
      <c r="F17" s="10">
        <v>54.772255750516614</v>
      </c>
      <c r="G17" s="10">
        <v>45.97</v>
      </c>
    </row>
    <row r="18" spans="1:7">
      <c r="A18" s="8"/>
      <c r="B18" s="9">
        <v>4.4000000000000004</v>
      </c>
      <c r="C18" s="9">
        <v>49</v>
      </c>
      <c r="E18" s="9">
        <v>2200</v>
      </c>
      <c r="F18" s="10">
        <v>46.904157598234299</v>
      </c>
      <c r="G18" s="10">
        <v>45.92</v>
      </c>
    </row>
    <row r="19" spans="1:7">
      <c r="A19" s="8"/>
      <c r="B19" s="9">
        <v>7.4</v>
      </c>
      <c r="C19" s="9">
        <v>33</v>
      </c>
      <c r="D19" s="9">
        <v>250</v>
      </c>
      <c r="E19" s="9">
        <v>1200</v>
      </c>
      <c r="F19" s="10">
        <v>34.641016151377549</v>
      </c>
      <c r="G19" s="10">
        <v>27.82</v>
      </c>
    </row>
    <row r="20" spans="1:7">
      <c r="A20" s="8"/>
      <c r="B20" s="9">
        <v>8.9</v>
      </c>
      <c r="C20" s="9">
        <v>19</v>
      </c>
      <c r="D20" s="9">
        <v>125</v>
      </c>
      <c r="E20" s="9">
        <v>250</v>
      </c>
      <c r="F20" s="10">
        <v>15.811388300841896</v>
      </c>
      <c r="G20" s="10">
        <v>12.77</v>
      </c>
    </row>
    <row r="21" spans="1:7">
      <c r="A21" s="8"/>
      <c r="B21" s="9">
        <v>10.4</v>
      </c>
      <c r="C21" s="9">
        <v>17</v>
      </c>
      <c r="D21" s="9">
        <v>175</v>
      </c>
      <c r="E21" s="9">
        <v>280</v>
      </c>
      <c r="F21" s="10">
        <v>16.733200530681511</v>
      </c>
      <c r="G21" s="10">
        <v>9.7200000000000006</v>
      </c>
    </row>
    <row r="22" spans="1:7">
      <c r="A22" s="8"/>
      <c r="B22" s="9">
        <v>11.5</v>
      </c>
      <c r="C22" s="9">
        <v>24</v>
      </c>
      <c r="E22" s="9">
        <v>276</v>
      </c>
      <c r="F22" s="10">
        <v>16.61324772583615</v>
      </c>
      <c r="G22" s="10">
        <v>15.950000000000001</v>
      </c>
    </row>
    <row r="23" spans="1:7">
      <c r="A23" s="8"/>
      <c r="B23" s="9">
        <v>20.5</v>
      </c>
      <c r="C23" s="9">
        <v>24</v>
      </c>
      <c r="E23" s="9">
        <v>552</v>
      </c>
      <c r="F23" s="10">
        <v>23.49468024894146</v>
      </c>
      <c r="G23" s="10">
        <v>9.65</v>
      </c>
    </row>
    <row r="24" spans="1:7">
      <c r="A24" s="8"/>
      <c r="B24" s="9">
        <v>23</v>
      </c>
      <c r="C24" s="9">
        <v>20</v>
      </c>
      <c r="D24" s="9">
        <v>200</v>
      </c>
      <c r="E24" s="9">
        <v>619</v>
      </c>
      <c r="F24" s="10">
        <v>24.879710609249457</v>
      </c>
      <c r="G24" s="10">
        <v>3.9000000000000021</v>
      </c>
    </row>
    <row r="25" spans="1:7">
      <c r="A25" s="8"/>
      <c r="B25" s="9">
        <v>23.9</v>
      </c>
      <c r="C25" s="9">
        <v>20</v>
      </c>
      <c r="D25" s="9">
        <v>250</v>
      </c>
      <c r="E25" s="9">
        <v>779</v>
      </c>
      <c r="F25" s="10">
        <v>27.910571473905726</v>
      </c>
      <c r="G25" s="10">
        <v>3.2700000000000031</v>
      </c>
    </row>
    <row r="26" spans="1:7">
      <c r="A26" s="8"/>
      <c r="B26" s="9">
        <v>25</v>
      </c>
      <c r="C26" s="9">
        <v>20</v>
      </c>
      <c r="E26" s="9">
        <v>874</v>
      </c>
      <c r="F26" s="10">
        <v>29.563490998188964</v>
      </c>
      <c r="G26" s="10">
        <v>2.5</v>
      </c>
    </row>
    <row r="27" spans="1:7">
      <c r="A27" s="8"/>
      <c r="B27" s="9">
        <v>26.5</v>
      </c>
      <c r="C27" s="9">
        <v>41</v>
      </c>
      <c r="E27" s="9">
        <v>981</v>
      </c>
      <c r="F27" s="10">
        <v>31.32091952673165</v>
      </c>
      <c r="G27" s="10">
        <v>22.450000000000003</v>
      </c>
    </row>
    <row r="28" spans="1:7">
      <c r="A28" s="8"/>
      <c r="B28" s="9">
        <v>28</v>
      </c>
      <c r="C28" s="9">
        <v>34</v>
      </c>
      <c r="D28" s="9">
        <v>275</v>
      </c>
      <c r="E28" s="9">
        <v>1101</v>
      </c>
      <c r="F28" s="10">
        <v>33.181320046074113</v>
      </c>
      <c r="G28" s="10">
        <v>14.400000000000002</v>
      </c>
    </row>
    <row r="29" spans="1:7">
      <c r="A29" s="8"/>
      <c r="B29" s="9">
        <v>29.9</v>
      </c>
      <c r="C29" s="9">
        <v>25</v>
      </c>
      <c r="E29" s="9">
        <v>1386</v>
      </c>
      <c r="F29" s="10">
        <v>37.229020937972571</v>
      </c>
      <c r="G29" s="10">
        <v>4.0700000000000038</v>
      </c>
    </row>
    <row r="30" spans="1:7">
      <c r="A30" s="8" t="s">
        <v>37</v>
      </c>
      <c r="B30" s="9">
        <v>2.9</v>
      </c>
      <c r="C30" s="9">
        <v>15</v>
      </c>
      <c r="D30" s="9">
        <v>150</v>
      </c>
      <c r="E30" s="9">
        <v>350</v>
      </c>
      <c r="F30" s="10">
        <v>18.708286933869708</v>
      </c>
      <c r="G30" s="10">
        <v>12.97</v>
      </c>
    </row>
    <row r="31" spans="1:7">
      <c r="A31" s="8"/>
      <c r="B31" s="9">
        <v>5.9</v>
      </c>
      <c r="C31" s="9">
        <v>20</v>
      </c>
      <c r="D31" s="9">
        <v>155</v>
      </c>
      <c r="E31" s="9">
        <v>200</v>
      </c>
      <c r="F31" s="10">
        <v>14.142135623730951</v>
      </c>
      <c r="G31" s="10">
        <v>15.870000000000001</v>
      </c>
    </row>
    <row r="32" spans="1:7">
      <c r="A32" s="8"/>
      <c r="B32" s="9">
        <v>7.4</v>
      </c>
      <c r="C32" s="9">
        <v>9</v>
      </c>
      <c r="E32" s="9">
        <v>250</v>
      </c>
      <c r="F32" s="10">
        <v>15.811388300841896</v>
      </c>
      <c r="G32" s="10">
        <v>3.8200000000000003</v>
      </c>
    </row>
    <row r="33" spans="1:7">
      <c r="A33" s="8"/>
      <c r="B33" s="9">
        <v>8.9</v>
      </c>
      <c r="C33" s="9">
        <v>27</v>
      </c>
      <c r="E33" s="9">
        <v>330</v>
      </c>
      <c r="F33" s="10">
        <v>18.165902124584949</v>
      </c>
      <c r="G33" s="10">
        <v>20.77</v>
      </c>
    </row>
    <row r="34" spans="1:7">
      <c r="A34" s="8" t="s">
        <v>78</v>
      </c>
      <c r="B34" s="9">
        <v>2.9</v>
      </c>
      <c r="C34" s="9">
        <v>11</v>
      </c>
      <c r="D34" s="9">
        <v>160</v>
      </c>
      <c r="E34" s="9">
        <v>360</v>
      </c>
      <c r="F34" s="10">
        <v>18.973665961010276</v>
      </c>
      <c r="G34" s="10">
        <v>8.9700000000000006</v>
      </c>
    </row>
    <row r="35" spans="1:7">
      <c r="A35" s="8"/>
      <c r="B35" s="9">
        <v>4.4000000000000004</v>
      </c>
      <c r="C35" s="9">
        <v>11</v>
      </c>
      <c r="E35" s="9">
        <v>280</v>
      </c>
      <c r="F35" s="10">
        <v>16.733200530681511</v>
      </c>
      <c r="G35" s="10">
        <v>7.92</v>
      </c>
    </row>
    <row r="36" spans="1:7">
      <c r="A36" s="8"/>
      <c r="B36" s="9">
        <v>5.9</v>
      </c>
      <c r="C36" s="9">
        <v>13</v>
      </c>
      <c r="D36" s="9">
        <v>215</v>
      </c>
      <c r="E36" s="9">
        <v>400</v>
      </c>
      <c r="F36" s="10">
        <v>20</v>
      </c>
      <c r="G36" s="10">
        <v>8.870000000000001</v>
      </c>
    </row>
    <row r="37" spans="1:7">
      <c r="A37" s="8"/>
      <c r="B37" s="9">
        <v>7.4</v>
      </c>
      <c r="C37" s="9">
        <v>10</v>
      </c>
      <c r="D37" s="9">
        <v>135</v>
      </c>
      <c r="E37" s="9">
        <v>230</v>
      </c>
      <c r="F37" s="10">
        <v>15.165750888103101</v>
      </c>
      <c r="G37" s="10">
        <v>4.82</v>
      </c>
    </row>
    <row r="38" spans="1:7">
      <c r="A38" s="8"/>
      <c r="B38" s="9">
        <v>8.9</v>
      </c>
      <c r="C38" s="9">
        <v>13</v>
      </c>
      <c r="D38" s="9">
        <v>160</v>
      </c>
      <c r="E38" s="9">
        <v>350</v>
      </c>
      <c r="F38" s="10">
        <v>18.708286933869708</v>
      </c>
      <c r="G38" s="10">
        <v>6.7700000000000005</v>
      </c>
    </row>
    <row r="39" spans="1:7">
      <c r="A39" s="8" t="s">
        <v>79</v>
      </c>
      <c r="B39" s="9">
        <v>2.9</v>
      </c>
      <c r="C39" s="9">
        <v>12</v>
      </c>
      <c r="E39" s="9">
        <v>280</v>
      </c>
      <c r="F39" s="10">
        <v>16.733200530681511</v>
      </c>
      <c r="G39" s="10">
        <v>9.9700000000000006</v>
      </c>
    </row>
    <row r="40" spans="1:7">
      <c r="A40" s="8"/>
      <c r="B40" s="9">
        <v>4.4000000000000004</v>
      </c>
      <c r="C40" s="9">
        <v>21</v>
      </c>
      <c r="E40" s="9">
        <v>230</v>
      </c>
      <c r="F40" s="10">
        <v>15.165750888103101</v>
      </c>
      <c r="G40" s="10">
        <v>17.920000000000002</v>
      </c>
    </row>
    <row r="41" spans="1:7">
      <c r="A41" s="8"/>
      <c r="B41" s="9">
        <v>7.4</v>
      </c>
      <c r="C41" s="9">
        <v>16</v>
      </c>
      <c r="D41" s="9">
        <v>175</v>
      </c>
      <c r="E41" s="9">
        <v>100</v>
      </c>
      <c r="F41" s="10">
        <v>10</v>
      </c>
      <c r="G41" s="10">
        <v>10.82</v>
      </c>
    </row>
    <row r="42" spans="1:7">
      <c r="A42" s="8" t="s">
        <v>23</v>
      </c>
      <c r="B42" s="9">
        <v>1</v>
      </c>
      <c r="C42" s="9">
        <v>12</v>
      </c>
      <c r="D42" s="9">
        <v>100</v>
      </c>
      <c r="E42" s="9">
        <v>100</v>
      </c>
      <c r="F42" s="10">
        <v>10</v>
      </c>
      <c r="G42" s="10">
        <v>11.3</v>
      </c>
    </row>
    <row r="43" spans="1:7">
      <c r="A43" s="8"/>
      <c r="B43" s="9">
        <v>2.9</v>
      </c>
      <c r="C43" s="9">
        <v>7</v>
      </c>
      <c r="D43" s="9">
        <v>170</v>
      </c>
      <c r="E43" s="9">
        <v>100</v>
      </c>
      <c r="F43" s="10">
        <v>10</v>
      </c>
      <c r="G43" s="10">
        <v>4.9700000000000006</v>
      </c>
    </row>
    <row r="44" spans="1:7">
      <c r="A44" s="8"/>
      <c r="B44" s="9">
        <v>4.4000000000000004</v>
      </c>
      <c r="C44" s="9">
        <v>17</v>
      </c>
      <c r="E44" s="9">
        <v>180</v>
      </c>
      <c r="F44" s="10">
        <v>13.416407864998739</v>
      </c>
      <c r="G44" s="10">
        <v>13.92</v>
      </c>
    </row>
    <row r="45" spans="1:7">
      <c r="A45" s="8"/>
      <c r="B45" s="9">
        <v>7.4</v>
      </c>
      <c r="C45" s="9">
        <v>18</v>
      </c>
      <c r="E45" s="9">
        <v>300</v>
      </c>
      <c r="F45" s="10">
        <v>17.320508075688775</v>
      </c>
      <c r="G45" s="10">
        <v>12.82</v>
      </c>
    </row>
    <row r="46" spans="1:7">
      <c r="A46" s="8"/>
      <c r="B46" s="9">
        <v>2.5</v>
      </c>
      <c r="C46" s="9">
        <v>8</v>
      </c>
      <c r="D46" s="9">
        <v>100</v>
      </c>
      <c r="E46" s="9">
        <v>414</v>
      </c>
      <c r="F46" s="10">
        <v>20.346989949375804</v>
      </c>
      <c r="G46" s="10">
        <v>6.25</v>
      </c>
    </row>
    <row r="47" spans="1:7">
      <c r="A47" s="8" t="s">
        <v>43</v>
      </c>
      <c r="B47" s="9">
        <v>4</v>
      </c>
      <c r="C47" s="9">
        <v>10</v>
      </c>
      <c r="D47" s="9">
        <v>255</v>
      </c>
      <c r="E47" s="9">
        <v>480</v>
      </c>
      <c r="F47" s="10">
        <v>21.908902300206645</v>
      </c>
      <c r="G47" s="10">
        <v>7.2</v>
      </c>
    </row>
    <row r="48" spans="1:7">
      <c r="A48" s="8"/>
      <c r="B48" s="9">
        <v>7.4</v>
      </c>
      <c r="C48" s="9">
        <v>16</v>
      </c>
      <c r="D48" s="9">
        <v>120</v>
      </c>
      <c r="E48" s="9">
        <v>438</v>
      </c>
      <c r="F48" s="10">
        <v>20.928449536456348</v>
      </c>
      <c r="G48" s="10">
        <v>10.82</v>
      </c>
    </row>
    <row r="49" spans="1:7">
      <c r="A49" s="8"/>
      <c r="B49" s="9">
        <v>2.9</v>
      </c>
      <c r="C49" s="9">
        <v>10</v>
      </c>
      <c r="D49" s="9">
        <v>250</v>
      </c>
      <c r="E49" s="9">
        <v>310</v>
      </c>
      <c r="F49" s="10">
        <v>17.606816861659009</v>
      </c>
      <c r="G49" s="10">
        <v>7.9700000000000006</v>
      </c>
    </row>
    <row r="50" spans="1:7">
      <c r="A50" s="8" t="s">
        <v>84</v>
      </c>
      <c r="B50" s="9">
        <v>4.9000000000000004</v>
      </c>
      <c r="C50" s="9">
        <v>17</v>
      </c>
      <c r="E50" s="9">
        <v>750</v>
      </c>
      <c r="F50" s="10">
        <v>27.386127875258307</v>
      </c>
      <c r="G50" s="10">
        <v>13.57</v>
      </c>
    </row>
    <row r="51" spans="1:7">
      <c r="A51" s="8"/>
      <c r="B51" s="9">
        <v>7.8</v>
      </c>
      <c r="C51" s="9">
        <v>40</v>
      </c>
      <c r="E51" s="9">
        <v>984</v>
      </c>
      <c r="F51" s="10">
        <v>31.368774282716245</v>
      </c>
      <c r="G51" s="10">
        <v>34.54</v>
      </c>
    </row>
    <row r="52" spans="1:7">
      <c r="A52" s="8"/>
      <c r="B52" s="9">
        <v>9</v>
      </c>
      <c r="C52" s="9">
        <v>12</v>
      </c>
      <c r="D52" s="9">
        <v>200</v>
      </c>
      <c r="E52" s="9">
        <v>310</v>
      </c>
      <c r="F52" s="10">
        <v>17.606816861659009</v>
      </c>
      <c r="G52" s="10">
        <v>5.7</v>
      </c>
    </row>
    <row r="53" spans="1:7">
      <c r="A53" s="8"/>
      <c r="B53" s="9">
        <v>2.9</v>
      </c>
      <c r="C53" s="9">
        <v>13</v>
      </c>
      <c r="E53" s="9">
        <v>330</v>
      </c>
      <c r="F53" s="10">
        <v>18.165902124584949</v>
      </c>
      <c r="G53" s="10">
        <v>10.97</v>
      </c>
    </row>
    <row r="54" spans="1:7">
      <c r="A54" s="8" t="s">
        <v>85</v>
      </c>
      <c r="B54" s="9">
        <v>5.9</v>
      </c>
      <c r="C54" s="9">
        <v>24</v>
      </c>
      <c r="E54" s="9">
        <v>700</v>
      </c>
      <c r="F54" s="10">
        <v>26.457513110645905</v>
      </c>
      <c r="G54" s="10">
        <v>19.87</v>
      </c>
    </row>
    <row r="55" spans="1:7">
      <c r="A55" s="8"/>
      <c r="B55" s="9">
        <v>2.9</v>
      </c>
      <c r="C55" s="9">
        <v>9</v>
      </c>
      <c r="D55" s="9">
        <v>210</v>
      </c>
      <c r="E55" s="9">
        <v>400</v>
      </c>
      <c r="F55" s="10">
        <v>20</v>
      </c>
      <c r="G55" s="10">
        <v>6.9700000000000006</v>
      </c>
    </row>
    <row r="56" spans="1:7">
      <c r="A56" s="8" t="s">
        <v>86</v>
      </c>
      <c r="B56" s="9">
        <v>4.4000000000000004</v>
      </c>
      <c r="C56" s="9">
        <v>18</v>
      </c>
      <c r="E56" s="9">
        <v>620</v>
      </c>
      <c r="F56" s="10">
        <v>24.899799195977465</v>
      </c>
      <c r="G56" s="10">
        <v>14.92</v>
      </c>
    </row>
    <row r="57" spans="1:7">
      <c r="A57" s="8"/>
      <c r="B57" s="9">
        <v>5.9</v>
      </c>
      <c r="C57" s="9">
        <v>23</v>
      </c>
      <c r="D57" s="9">
        <v>225</v>
      </c>
      <c r="E57" s="9">
        <v>420</v>
      </c>
      <c r="F57" s="10">
        <v>20.493901531919196</v>
      </c>
      <c r="G57" s="10">
        <v>18.87</v>
      </c>
    </row>
    <row r="58" spans="1:7">
      <c r="A58" s="8" t="s">
        <v>87</v>
      </c>
      <c r="B58" s="9">
        <v>2.9</v>
      </c>
      <c r="C58" s="9">
        <v>15</v>
      </c>
      <c r="E58" s="9">
        <v>800</v>
      </c>
      <c r="F58" s="10">
        <v>28.284271247461902</v>
      </c>
      <c r="G58" s="10">
        <v>12.97</v>
      </c>
    </row>
    <row r="59" spans="1:7">
      <c r="A59" s="8"/>
      <c r="B59" s="9">
        <v>4.4000000000000004</v>
      </c>
      <c r="C59" s="9">
        <v>20</v>
      </c>
      <c r="E59" s="9">
        <v>1000</v>
      </c>
      <c r="F59" s="10">
        <v>31.622776601683793</v>
      </c>
      <c r="G59" s="10">
        <v>16.920000000000002</v>
      </c>
    </row>
    <row r="60" spans="1:7">
      <c r="A60" s="8"/>
      <c r="B60" s="9">
        <v>5.9</v>
      </c>
      <c r="C60" s="9">
        <v>16</v>
      </c>
      <c r="D60" s="9">
        <v>250</v>
      </c>
      <c r="E60" s="9">
        <v>800</v>
      </c>
      <c r="F60" s="10">
        <v>28.284271247461902</v>
      </c>
      <c r="G60" s="10">
        <v>11.870000000000001</v>
      </c>
    </row>
    <row r="61" spans="1:7">
      <c r="A61" s="8" t="s">
        <v>83</v>
      </c>
      <c r="B61" s="9">
        <v>7.4</v>
      </c>
      <c r="C61" s="9">
        <v>22</v>
      </c>
      <c r="E61" s="9">
        <v>350</v>
      </c>
      <c r="F61" s="10">
        <v>18.708286933869708</v>
      </c>
      <c r="G61" s="10">
        <v>16.82</v>
      </c>
    </row>
    <row r="62" spans="1:7">
      <c r="A62" s="8"/>
      <c r="B62" s="9">
        <v>8.9</v>
      </c>
      <c r="C62" s="9">
        <v>10</v>
      </c>
      <c r="D62" s="9">
        <v>175</v>
      </c>
      <c r="E62" s="9">
        <v>200</v>
      </c>
      <c r="F62" s="10">
        <v>14.142135623730951</v>
      </c>
      <c r="G62" s="10">
        <v>3.7700000000000005</v>
      </c>
    </row>
    <row r="63" spans="1:7">
      <c r="A63" s="8"/>
      <c r="B63" s="9">
        <v>10.4</v>
      </c>
      <c r="C63" s="9">
        <v>27</v>
      </c>
      <c r="D63" s="9">
        <v>175</v>
      </c>
      <c r="E63" s="9">
        <v>180</v>
      </c>
      <c r="F63" s="10">
        <v>13.416407864998739</v>
      </c>
      <c r="G63" s="10">
        <v>19.72</v>
      </c>
    </row>
    <row r="64" spans="1:7">
      <c r="A64" s="8" t="s">
        <v>66</v>
      </c>
      <c r="B64" s="9">
        <v>2.9</v>
      </c>
      <c r="C64" s="9">
        <v>33</v>
      </c>
      <c r="E64" s="9">
        <v>3500</v>
      </c>
      <c r="F64" s="10">
        <v>59.16079783099616</v>
      </c>
      <c r="G64" s="10">
        <v>30.97</v>
      </c>
    </row>
    <row r="65" spans="1:7">
      <c r="A65" s="8"/>
      <c r="B65" s="9">
        <v>4.4000000000000004</v>
      </c>
      <c r="C65" s="9">
        <v>40</v>
      </c>
      <c r="E65" s="9">
        <v>2600</v>
      </c>
      <c r="F65" s="10">
        <v>50.990195135927848</v>
      </c>
      <c r="G65" s="10">
        <v>36.92</v>
      </c>
    </row>
    <row r="66" spans="1:7">
      <c r="A66" s="8"/>
      <c r="B66" s="9">
        <v>5.9</v>
      </c>
      <c r="C66" s="9">
        <v>37</v>
      </c>
      <c r="E66" s="9">
        <v>1000</v>
      </c>
      <c r="F66" s="10">
        <v>31.622776601683793</v>
      </c>
      <c r="G66" s="10">
        <v>32.869999999999997</v>
      </c>
    </row>
    <row r="67" spans="1:7">
      <c r="A67" s="8"/>
      <c r="B67" s="9">
        <v>7.4</v>
      </c>
      <c r="C67" s="9">
        <v>26</v>
      </c>
      <c r="E67" s="9">
        <v>600</v>
      </c>
      <c r="F67" s="10">
        <v>24.494897427831781</v>
      </c>
      <c r="G67" s="10">
        <v>20.82</v>
      </c>
    </row>
    <row r="68" spans="1:7">
      <c r="A68" s="8" t="s">
        <v>88</v>
      </c>
      <c r="B68" s="9">
        <v>1</v>
      </c>
      <c r="C68" s="9">
        <v>20</v>
      </c>
      <c r="E68" s="9">
        <v>1744</v>
      </c>
      <c r="F68" s="10">
        <v>41.761226035642203</v>
      </c>
      <c r="G68" s="10">
        <v>19.3</v>
      </c>
    </row>
    <row r="69" spans="1:7">
      <c r="A69" s="8"/>
      <c r="B69" s="9">
        <v>2.9</v>
      </c>
      <c r="C69" s="9">
        <v>21</v>
      </c>
      <c r="E69" s="9">
        <v>1200</v>
      </c>
      <c r="F69" s="10">
        <v>34.641016151377549</v>
      </c>
      <c r="G69" s="10">
        <v>18.97</v>
      </c>
    </row>
    <row r="70" spans="1:7">
      <c r="A70" s="8"/>
      <c r="B70" s="9">
        <v>4.4000000000000004</v>
      </c>
      <c r="C70" s="9">
        <v>22</v>
      </c>
      <c r="E70" s="9">
        <v>1000</v>
      </c>
      <c r="F70" s="10">
        <v>31.622776601683793</v>
      </c>
      <c r="G70" s="10">
        <v>18.920000000000002</v>
      </c>
    </row>
    <row r="71" spans="1:7">
      <c r="A71" s="8"/>
      <c r="B71" s="9">
        <v>5.9</v>
      </c>
      <c r="C71" s="9">
        <v>19</v>
      </c>
      <c r="D71" s="9">
        <v>225</v>
      </c>
      <c r="E71" s="9">
        <v>700</v>
      </c>
      <c r="F71" s="10">
        <v>26.457513110645905</v>
      </c>
      <c r="G71" s="10">
        <v>14.870000000000001</v>
      </c>
    </row>
    <row r="72" spans="1:7">
      <c r="A72" s="8"/>
      <c r="B72" s="9">
        <v>7.4</v>
      </c>
      <c r="C72" s="9">
        <v>24</v>
      </c>
      <c r="D72" s="9">
        <v>250</v>
      </c>
      <c r="E72" s="9">
        <v>600</v>
      </c>
      <c r="F72" s="10">
        <v>24.494897427831781</v>
      </c>
      <c r="G72" s="10">
        <v>18.82</v>
      </c>
    </row>
    <row r="73" spans="1:7">
      <c r="A73" s="8" t="s">
        <v>89</v>
      </c>
      <c r="B73" s="9">
        <v>1</v>
      </c>
      <c r="C73" s="9">
        <v>37</v>
      </c>
      <c r="E73" s="9">
        <v>4500</v>
      </c>
      <c r="F73" s="10">
        <v>67.082039324993687</v>
      </c>
      <c r="G73" s="10">
        <v>36.299999999999997</v>
      </c>
    </row>
    <row r="74" spans="1:7">
      <c r="A74" s="8"/>
      <c r="B74" s="9">
        <v>2.9</v>
      </c>
      <c r="C74" s="9">
        <v>48</v>
      </c>
      <c r="E74" s="9">
        <v>3905</v>
      </c>
      <c r="F74" s="10">
        <v>62.489999199871974</v>
      </c>
      <c r="G74" s="10">
        <v>45.97</v>
      </c>
    </row>
    <row r="75" spans="1:7">
      <c r="A75" s="8"/>
      <c r="B75" s="9">
        <v>4.4000000000000004</v>
      </c>
      <c r="C75" s="9">
        <v>21</v>
      </c>
      <c r="E75" s="9">
        <v>1500</v>
      </c>
      <c r="F75" s="10">
        <v>38.729833462074168</v>
      </c>
      <c r="G75" s="10">
        <v>17.920000000000002</v>
      </c>
    </row>
    <row r="76" spans="1:7">
      <c r="A76" s="8"/>
      <c r="B76" s="9">
        <v>5.9</v>
      </c>
      <c r="C76" s="9">
        <v>31</v>
      </c>
      <c r="E76" s="9">
        <v>1500</v>
      </c>
      <c r="F76" s="10">
        <v>38.729833462074168</v>
      </c>
      <c r="G76" s="10">
        <v>26.87</v>
      </c>
    </row>
    <row r="77" spans="1:7">
      <c r="A77" s="8"/>
      <c r="B77" s="9">
        <v>10.4</v>
      </c>
      <c r="C77" s="9">
        <v>17</v>
      </c>
      <c r="E77" s="9">
        <v>981</v>
      </c>
      <c r="F77" s="10">
        <v>31.32091952673165</v>
      </c>
      <c r="G77" s="10">
        <v>9.7200000000000006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4(a)</vt:lpstr>
      <vt:lpstr>Figure 4(b)</vt:lpstr>
      <vt:lpstr>Figure 4(c)</vt:lpstr>
      <vt:lpstr>Figure 5(a)</vt:lpstr>
      <vt:lpstr>Figure 6</vt:lpstr>
      <vt:lpstr>Figure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E4310</dc:creator>
  <cp:lastModifiedBy>Giannis</cp:lastModifiedBy>
  <dcterms:created xsi:type="dcterms:W3CDTF">2019-07-08T18:03:25Z</dcterms:created>
  <dcterms:modified xsi:type="dcterms:W3CDTF">2019-08-02T13:56:20Z</dcterms:modified>
</cp:coreProperties>
</file>